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9120" tabRatio="879" activeTab="0"/>
  </bookViews>
  <sheets>
    <sheet name="Мужской" sheetId="1" r:id="rId1"/>
    <sheet name="Женский" sheetId="2" r:id="rId2"/>
    <sheet name="Этап1" sheetId="3" r:id="rId3"/>
    <sheet name="Этап2" sheetId="4" r:id="rId4"/>
    <sheet name="Этап3" sheetId="5" r:id="rId5"/>
    <sheet name="Этап4" sheetId="6" r:id="rId6"/>
    <sheet name="очки" sheetId="7" r:id="rId7"/>
  </sheets>
  <definedNames/>
  <calcPr fullCalcOnLoad="1"/>
</workbook>
</file>

<file path=xl/sharedStrings.xml><?xml version="1.0" encoding="utf-8"?>
<sst xmlns="http://schemas.openxmlformats.org/spreadsheetml/2006/main" count="1188" uniqueCount="396">
  <si>
    <t>место</t>
  </si>
  <si>
    <t>ФИО</t>
  </si>
  <si>
    <t>Место</t>
  </si>
  <si>
    <t>Город</t>
  </si>
  <si>
    <t>очки</t>
  </si>
  <si>
    <t>сход</t>
  </si>
  <si>
    <t>В среднем очей за гонку</t>
  </si>
  <si>
    <t>Ник</t>
  </si>
  <si>
    <t>в рейтинге</t>
  </si>
  <si>
    <t>Полная сумма рейтинга</t>
  </si>
  <si>
    <t>Общее кол-во стартов</t>
  </si>
  <si>
    <t>Команда</t>
  </si>
  <si>
    <t>Команда / 
спорт.клуб</t>
  </si>
  <si>
    <t>Очки</t>
  </si>
  <si>
    <t>Мужчины</t>
  </si>
  <si>
    <t>Сергиенко Денис</t>
  </si>
  <si>
    <t>sandal</t>
  </si>
  <si>
    <t>Рейтинг по лучшим 2/3 стартам</t>
  </si>
  <si>
    <t>Женщины</t>
  </si>
  <si>
    <t>Возраст</t>
  </si>
  <si>
    <t>Шилижинский Владимир</t>
  </si>
  <si>
    <t>userid</t>
  </si>
  <si>
    <t>Ефименко Александр</t>
  </si>
  <si>
    <t>Цирень Евгений</t>
  </si>
  <si>
    <t>Бойко Михаил</t>
  </si>
  <si>
    <t>Ткаченко Дмитрий</t>
  </si>
  <si>
    <t>Сендерський Михайло</t>
  </si>
  <si>
    <t>Городинець Артем</t>
  </si>
  <si>
    <t>Данилюк Аркадий</t>
  </si>
  <si>
    <t>Привалов Даниил</t>
  </si>
  <si>
    <t>e.tsyren</t>
  </si>
  <si>
    <t>Дубинец Тарас</t>
  </si>
  <si>
    <t>Ефимов Алексей</t>
  </si>
  <si>
    <t>Фенюк Владимир</t>
  </si>
  <si>
    <t>Зоренко Олег</t>
  </si>
  <si>
    <t>Головко Андрей</t>
  </si>
  <si>
    <t>Ясный Евгений</t>
  </si>
  <si>
    <t>Клименко Игорь</t>
  </si>
  <si>
    <t>Саханда Ігор</t>
  </si>
  <si>
    <t>Саханда</t>
  </si>
  <si>
    <t>Bar</t>
  </si>
  <si>
    <t>Семеник Валерий</t>
  </si>
  <si>
    <t>Valeriy Ivanovich</t>
  </si>
  <si>
    <t>Прудкой Евгений</t>
  </si>
  <si>
    <t>Маркотенко Андрей</t>
  </si>
  <si>
    <t>mark</t>
  </si>
  <si>
    <t>Рябов Владимир</t>
  </si>
  <si>
    <t>Король Владимир</t>
  </si>
  <si>
    <t>Целовальніков Олексій</t>
  </si>
  <si>
    <t>Мужчины 30-39</t>
  </si>
  <si>
    <t>Мужчины 40-49</t>
  </si>
  <si>
    <t>Мужчины 50-59</t>
  </si>
  <si>
    <t>Яковенко Екатерина</t>
  </si>
  <si>
    <t>delfineja</t>
  </si>
  <si>
    <t>Колесник Людмила</t>
  </si>
  <si>
    <t>Людася</t>
  </si>
  <si>
    <t>категория</t>
  </si>
  <si>
    <t>DNS</t>
  </si>
  <si>
    <t>dns</t>
  </si>
  <si>
    <t>DNF</t>
  </si>
  <si>
    <t>dnf</t>
  </si>
  <si>
    <t>Зубченко Виталий</t>
  </si>
  <si>
    <t>Клим Юрий</t>
  </si>
  <si>
    <t>Ткаченко Владимир</t>
  </si>
  <si>
    <t>Гончар Вячеслав</t>
  </si>
  <si>
    <t>Лебедев Егор</t>
  </si>
  <si>
    <t>Ставникович Роман</t>
  </si>
  <si>
    <t>Андриюк Арсений</t>
  </si>
  <si>
    <t>Терехов Егор</t>
  </si>
  <si>
    <t>Чередниченко Максим</t>
  </si>
  <si>
    <t>Кощеев Александр</t>
  </si>
  <si>
    <t>Дубовой Павел</t>
  </si>
  <si>
    <t>Шевчик Борис</t>
  </si>
  <si>
    <t>Лаппо Дмитрий</t>
  </si>
  <si>
    <t>Киев</t>
  </si>
  <si>
    <t>Бровары</t>
  </si>
  <si>
    <t>Евпатория</t>
  </si>
  <si>
    <t>Черкасы</t>
  </si>
  <si>
    <t>Украинка</t>
  </si>
  <si>
    <t>Мужчины 20-29</t>
  </si>
  <si>
    <t>Юниоры</t>
  </si>
  <si>
    <t>Москаленко Ольга</t>
  </si>
  <si>
    <t xml:space="preserve">Lviv Duathlon </t>
  </si>
  <si>
    <t>Коэффициент</t>
  </si>
  <si>
    <t>Хадыко Александр</t>
  </si>
  <si>
    <t>Днепропетровск</t>
  </si>
  <si>
    <t>Федосеев Роман</t>
  </si>
  <si>
    <t>Харьков</t>
  </si>
  <si>
    <t>Barczewski Marek</t>
  </si>
  <si>
    <t>Torun (PL)</t>
  </si>
  <si>
    <t>Чернигов</t>
  </si>
  <si>
    <t>Львов</t>
  </si>
  <si>
    <t>Kubinski Jacub</t>
  </si>
  <si>
    <t>Bydgoszcz (PL)</t>
  </si>
  <si>
    <t>Нагорный Тарас</t>
  </si>
  <si>
    <t>Ровно</t>
  </si>
  <si>
    <t>Танцюра Анатолий</t>
  </si>
  <si>
    <t>Рябцев Владимир</t>
  </si>
  <si>
    <t>Кравченко Олег</t>
  </si>
  <si>
    <t>Онистрат Андрей</t>
  </si>
  <si>
    <t>Коваленко Ярослав</t>
  </si>
  <si>
    <t>Осташин Юрий</t>
  </si>
  <si>
    <t>Молдова</t>
  </si>
  <si>
    <t>Витюк Виктор</t>
  </si>
  <si>
    <t>Луцк</t>
  </si>
  <si>
    <t>Воронин Александр</t>
  </si>
  <si>
    <t>Ярцев Тимофей</t>
  </si>
  <si>
    <t>Чорный Виктор</t>
  </si>
  <si>
    <t>Ровное</t>
  </si>
  <si>
    <t>Линиченко Владислав</t>
  </si>
  <si>
    <t>Бугаев Максим</t>
  </si>
  <si>
    <t>Ломага Олег</t>
  </si>
  <si>
    <t>Бобанёв Антон</t>
  </si>
  <si>
    <t>Ступак Виталий</t>
  </si>
  <si>
    <t>Морозов Павел</t>
  </si>
  <si>
    <t>Носаченко Владимир</t>
  </si>
  <si>
    <t>Корсунь-Шевченковский</t>
  </si>
  <si>
    <t>Хомишин Руслан</t>
  </si>
  <si>
    <t>Королёв Богдан</t>
  </si>
  <si>
    <t>Герасимов Игорь</t>
  </si>
  <si>
    <t>Беляков Алексей</t>
  </si>
  <si>
    <t>Фойгель Павел</t>
  </si>
  <si>
    <t>Одеса</t>
  </si>
  <si>
    <t>Стрикун Алексей</t>
  </si>
  <si>
    <t>Иснюк Дмитрий</t>
  </si>
  <si>
    <t>Колосок Руслан</t>
  </si>
  <si>
    <t>Букин Олег</t>
  </si>
  <si>
    <t>Толкунов Александр</t>
  </si>
  <si>
    <t>Савчук Роман</t>
  </si>
  <si>
    <t>Колпакчи Алиса</t>
  </si>
  <si>
    <t>Черняк Елена</t>
  </si>
  <si>
    <t>Велева Марина</t>
  </si>
  <si>
    <t>Полевая Татьяна</t>
  </si>
  <si>
    <t>Житомир</t>
  </si>
  <si>
    <t>Онистрат Виктория</t>
  </si>
  <si>
    <t>Синчук Анастасия</t>
  </si>
  <si>
    <t>Климко Ирина</t>
  </si>
  <si>
    <t>Королёва Ольга</t>
  </si>
  <si>
    <t>Личковская Александра</t>
  </si>
  <si>
    <t>Ставис Олеся</t>
  </si>
  <si>
    <t>Ж  30-39</t>
  </si>
  <si>
    <t>Баришпол Андрій</t>
  </si>
  <si>
    <t>М 30-39</t>
  </si>
  <si>
    <t>М 40-49</t>
  </si>
  <si>
    <t>Беднюк Александр</t>
  </si>
  <si>
    <t>Магдыш Андрей</t>
  </si>
  <si>
    <t>киев</t>
  </si>
  <si>
    <t>Львів</t>
  </si>
  <si>
    <t>Київ</t>
  </si>
  <si>
    <t xml:space="preserve"> Х-С Дуатлон, Киев, 3/05</t>
  </si>
  <si>
    <t>Львовский дуатлон, 10/05</t>
  </si>
  <si>
    <t>LePouttre Sean</t>
  </si>
  <si>
    <t>Ткаченко Геннадій</t>
  </si>
  <si>
    <t>USA</t>
  </si>
  <si>
    <t>Гармаш Дмитрий</t>
  </si>
  <si>
    <t>Салов Константин</t>
  </si>
  <si>
    <t>Касьян Игорь</t>
  </si>
  <si>
    <t>Мельник Анатолий</t>
  </si>
  <si>
    <t>Дубинец</t>
  </si>
  <si>
    <t>BIANCHI TEAM</t>
  </si>
  <si>
    <t>ОрджоКиев</t>
  </si>
  <si>
    <t>DimAlatriste</t>
  </si>
  <si>
    <t>Triatman</t>
  </si>
  <si>
    <t>X-ZONE</t>
  </si>
  <si>
    <t>tselov</t>
  </si>
  <si>
    <t>чумазега &amp; матрасега</t>
  </si>
  <si>
    <t>15111962@mail.ru</t>
  </si>
  <si>
    <t>Атлант-V2</t>
  </si>
  <si>
    <t>O-Club</t>
  </si>
  <si>
    <t>Бровари</t>
  </si>
  <si>
    <t>MaxWRX</t>
  </si>
  <si>
    <t>Mikle</t>
  </si>
  <si>
    <t>Геннадій</t>
  </si>
  <si>
    <t>a.koscheyev@gmail.com</t>
  </si>
  <si>
    <t>ULF</t>
  </si>
  <si>
    <t>ArtemExtreme</t>
  </si>
  <si>
    <t>O-club</t>
  </si>
  <si>
    <t>Степанов Андрей</t>
  </si>
  <si>
    <t>andreystepanov</t>
  </si>
  <si>
    <t>TRIATMAN</t>
  </si>
  <si>
    <t>chronicler</t>
  </si>
  <si>
    <t>Слободенюк Сергей</t>
  </si>
  <si>
    <t>stuer</t>
  </si>
  <si>
    <t>AndreyM</t>
  </si>
  <si>
    <t>Shilik</t>
  </si>
  <si>
    <t>KELLYS - BLC</t>
  </si>
  <si>
    <t>Вечканов Константин</t>
  </si>
  <si>
    <t>Vechkanov1982</t>
  </si>
  <si>
    <t>Пастух Александр</t>
  </si>
  <si>
    <t>roxxer</t>
  </si>
  <si>
    <t>Онищенко Алексей</t>
  </si>
  <si>
    <t>oleony</t>
  </si>
  <si>
    <t>"РК ""Кармелюк"""</t>
  </si>
  <si>
    <t>Рушковский Михаил</t>
  </si>
  <si>
    <t>MikkyRush</t>
  </si>
  <si>
    <t>NeedForRun.com</t>
  </si>
  <si>
    <t>Русских Ярослав</t>
  </si>
  <si>
    <t>el_ruso</t>
  </si>
  <si>
    <t>Каневская Светлана</t>
  </si>
  <si>
    <t>Светлана</t>
  </si>
  <si>
    <t>Элис</t>
  </si>
  <si>
    <t>Инваспорт</t>
  </si>
  <si>
    <t>Постникова Дарья</t>
  </si>
  <si>
    <t>Pryanik</t>
  </si>
  <si>
    <t>olka</t>
  </si>
  <si>
    <t>Ж 30-39</t>
  </si>
  <si>
    <t>Ж 40-49</t>
  </si>
  <si>
    <t>Сорохан Андрій</t>
  </si>
  <si>
    <t>Три Леви</t>
  </si>
  <si>
    <t>Blood Brothers</t>
  </si>
  <si>
    <t>Х-С Дуатлон</t>
  </si>
  <si>
    <t>Дніпр.</t>
  </si>
  <si>
    <t>Макогонов Юрий</t>
  </si>
  <si>
    <t>Писарев Константин</t>
  </si>
  <si>
    <t>Кисиленко Константин</t>
  </si>
  <si>
    <t>Стадник Игорь</t>
  </si>
  <si>
    <t>Поташев Александр</t>
  </si>
  <si>
    <t>Кол-во гонок</t>
  </si>
  <si>
    <t>Процент неучит. Гонок</t>
  </si>
  <si>
    <t>Колво неучтенных гонок</t>
  </si>
  <si>
    <t>Колво учтенных гонок</t>
  </si>
  <si>
    <t>Sumy Duathlon Open 2015, 05/09</t>
  </si>
  <si>
    <t>Шестак Дмитрий</t>
  </si>
  <si>
    <t>Поливаный Валерий</t>
  </si>
  <si>
    <t>Бойко Дмитро</t>
  </si>
  <si>
    <t>Юнак Антон</t>
  </si>
  <si>
    <t>Микитюк Антон</t>
  </si>
  <si>
    <t>Ивах Виталий</t>
  </si>
  <si>
    <t>Баштовый Сергей</t>
  </si>
  <si>
    <t>Семененко Владислав</t>
  </si>
  <si>
    <t>Черевко Андрей</t>
  </si>
  <si>
    <t>Мозговой Александр</t>
  </si>
  <si>
    <t>Коваленко Сергей</t>
  </si>
  <si>
    <t>Левченко Андрей</t>
  </si>
  <si>
    <t>Балий Евгений</t>
  </si>
  <si>
    <t>Никулин Александр</t>
  </si>
  <si>
    <t>Кожуховский Юрий</t>
  </si>
  <si>
    <t>Нисковский Анатолий</t>
  </si>
  <si>
    <t>Литвин Андрей</t>
  </si>
  <si>
    <t>Матвийчук Виталий</t>
  </si>
  <si>
    <t>Мигаль Андрей</t>
  </si>
  <si>
    <t>Шеверёв Александр</t>
  </si>
  <si>
    <t>Телиженко Александр</t>
  </si>
  <si>
    <t>Гончаренко Игорь</t>
  </si>
  <si>
    <t>Польской Алексей</t>
  </si>
  <si>
    <t>Походня Евгений</t>
  </si>
  <si>
    <t>Евдошенко Сергей</t>
  </si>
  <si>
    <t>Кукса Александр</t>
  </si>
  <si>
    <t>Ляцкий Максим</t>
  </si>
  <si>
    <t>Пороскун Андрей</t>
  </si>
  <si>
    <t>Дрозд Дмитрий</t>
  </si>
  <si>
    <t>Красников Игорь</t>
  </si>
  <si>
    <t>Кузьмичов Евгений</t>
  </si>
  <si>
    <t>Парфенов Михаил</t>
  </si>
  <si>
    <t>Михайлишин Павел</t>
  </si>
  <si>
    <t>Юнак Павел</t>
  </si>
  <si>
    <t>Гринь Михаил</t>
  </si>
  <si>
    <t>Черняков Иван</t>
  </si>
  <si>
    <t>Куничено Виталий</t>
  </si>
  <si>
    <t>Новицкий Александр</t>
  </si>
  <si>
    <t>Титаренко Евгений</t>
  </si>
  <si>
    <t>Кравцов Андрей</t>
  </si>
  <si>
    <t>Николаенко Юрій</t>
  </si>
  <si>
    <t>Литовченко Сергей</t>
  </si>
  <si>
    <t>Тютиков Александр</t>
  </si>
  <si>
    <t>Бабин Олег</t>
  </si>
  <si>
    <t>Федин Никита</t>
  </si>
  <si>
    <t>Синютин Юрий</t>
  </si>
  <si>
    <t>Касьян Денис</t>
  </si>
  <si>
    <t>Хвостов Сергей</t>
  </si>
  <si>
    <t>Иванченко Александр</t>
  </si>
  <si>
    <t>Губенко Дмитрий</t>
  </si>
  <si>
    <t>М 18-29</t>
  </si>
  <si>
    <t>М 50 +</t>
  </si>
  <si>
    <t>М 20-29</t>
  </si>
  <si>
    <t>Головченко Татьяна</t>
  </si>
  <si>
    <t>Нагорна Яна</t>
  </si>
  <si>
    <t>Бондаренко Юлия</t>
  </si>
  <si>
    <t>Мельник Елена</t>
  </si>
  <si>
    <t>Напрасникова Наталья</t>
  </si>
  <si>
    <t>Годзь Яна</t>
  </si>
  <si>
    <t>Гога Марина</t>
  </si>
  <si>
    <t>Гармаш Ксения</t>
  </si>
  <si>
    <t>Лапина Юлия</t>
  </si>
  <si>
    <t>Левенгарц Инна</t>
  </si>
  <si>
    <t>Дмитрова Евгения</t>
  </si>
  <si>
    <t>Щербакова Алёна</t>
  </si>
  <si>
    <t>Криводуб Оксана</t>
  </si>
  <si>
    <t>Никулина Ольга</t>
  </si>
  <si>
    <t>Ж 18-29</t>
  </si>
  <si>
    <t>Didorovka XC Duathlon &amp; Trail Run 2015</t>
  </si>
  <si>
    <t>yuriii</t>
  </si>
  <si>
    <t>Кохан Антон</t>
  </si>
  <si>
    <t>tosha</t>
  </si>
  <si>
    <t>Черкас Евгений</t>
  </si>
  <si>
    <t>Shelby</t>
  </si>
  <si>
    <t>МО Пятый Отряд</t>
  </si>
  <si>
    <t>Пенделюк Федір</t>
  </si>
  <si>
    <t>pendel</t>
  </si>
  <si>
    <t>Хасаншин Ренат</t>
  </si>
  <si>
    <t>Spy</t>
  </si>
  <si>
    <t>Мухомор</t>
  </si>
  <si>
    <t>Чепіль Роман</t>
  </si>
  <si>
    <t>spirit</t>
  </si>
  <si>
    <t>litvin_andrey</t>
  </si>
  <si>
    <t>SJ</t>
  </si>
  <si>
    <t>Расько Юрий</t>
  </si>
  <si>
    <t>Gummy</t>
  </si>
  <si>
    <t>Yuriy Makogonov</t>
  </si>
  <si>
    <t>Днепродзержинск</t>
  </si>
  <si>
    <t>Снаговський Олександр</t>
  </si>
  <si>
    <t>obi-wan</t>
  </si>
  <si>
    <t>Мордовин Иван</t>
  </si>
  <si>
    <t>stof</t>
  </si>
  <si>
    <t>Кресан Юрий</t>
  </si>
  <si>
    <t>mrburunduk</t>
  </si>
  <si>
    <t>Cherry bike team</t>
  </si>
  <si>
    <t>Вишневе</t>
  </si>
  <si>
    <t>baykal</t>
  </si>
  <si>
    <t>Four seasons</t>
  </si>
  <si>
    <t>arch_swan</t>
  </si>
  <si>
    <t>Комар Юра</t>
  </si>
  <si>
    <t>Komar</t>
  </si>
  <si>
    <t>Леон Сервіс Плюс</t>
  </si>
  <si>
    <t>Оливсон Олександр</t>
  </si>
  <si>
    <t>Шура</t>
  </si>
  <si>
    <t>Belyaev Alex</t>
  </si>
  <si>
    <t>BeL</t>
  </si>
  <si>
    <t>нет</t>
  </si>
  <si>
    <t>Kyiv</t>
  </si>
  <si>
    <t>exhaustion_point</t>
  </si>
  <si>
    <t>ВМАЖ!</t>
  </si>
  <si>
    <t>Байшев Павел</t>
  </si>
  <si>
    <t>bayshev</t>
  </si>
  <si>
    <t>Babai team</t>
  </si>
  <si>
    <t>Работенко Иван</t>
  </si>
  <si>
    <t>selenolog</t>
  </si>
  <si>
    <t>Avangard MTB Team</t>
  </si>
  <si>
    <t>подгурский ярослав</t>
  </si>
  <si>
    <t>Yara</t>
  </si>
  <si>
    <t>lepouttre sean</t>
  </si>
  <si>
    <t>slepouttre</t>
  </si>
  <si>
    <t>Irvine, United States of Ameri</t>
  </si>
  <si>
    <t>Duathlon M30-39</t>
  </si>
  <si>
    <t>Duathlon M40+</t>
  </si>
  <si>
    <t>Duathlon M18-29</t>
  </si>
  <si>
    <t>Гарькавая Елена</t>
  </si>
  <si>
    <t>krokokachka</t>
  </si>
  <si>
    <t>Robot'Scream</t>
  </si>
  <si>
    <t>Киев-Черкассы</t>
  </si>
  <si>
    <t>Пустовая Наталия</t>
  </si>
  <si>
    <t>Nata</t>
  </si>
  <si>
    <t>Тертиенко Екатерина</t>
  </si>
  <si>
    <t>Duathlon W30+</t>
  </si>
  <si>
    <t>Light</t>
  </si>
  <si>
    <t>Воронцов Виталий</t>
  </si>
  <si>
    <t>wentaliti</t>
  </si>
  <si>
    <t>БВУФК</t>
  </si>
  <si>
    <t>Шатов Олександр</t>
  </si>
  <si>
    <t>RealizeD</t>
  </si>
  <si>
    <t>Ладижин</t>
  </si>
  <si>
    <t>Воронцов Александр</t>
  </si>
  <si>
    <t>asvoron</t>
  </si>
  <si>
    <t>SSU</t>
  </si>
  <si>
    <t>Петровец Никита</t>
  </si>
  <si>
    <t>Nik831</t>
  </si>
  <si>
    <t>Симферополь</t>
  </si>
  <si>
    <t>Гончаренко Діма</t>
  </si>
  <si>
    <t>dimaas986</t>
  </si>
  <si>
    <t>cherry bike team</t>
  </si>
  <si>
    <t>Тичков Данька</t>
  </si>
  <si>
    <t>Judge Lich</t>
  </si>
  <si>
    <t>Довгодько Юрій</t>
  </si>
  <si>
    <t>VCS</t>
  </si>
  <si>
    <t>cannakis</t>
  </si>
  <si>
    <t>Synergizers</t>
  </si>
  <si>
    <t>Лаврик Настя</t>
  </si>
  <si>
    <t>Rokso</t>
  </si>
  <si>
    <t>Владимирова Юлия</t>
  </si>
  <si>
    <t>Янкоский Алексей</t>
  </si>
  <si>
    <t>aleyan</t>
  </si>
  <si>
    <t>Трухова Татьяна</t>
  </si>
  <si>
    <t>Try</t>
  </si>
  <si>
    <t>fallenm</t>
  </si>
  <si>
    <t>Юдина Уляна</t>
  </si>
  <si>
    <t>Страфун Леся</t>
  </si>
  <si>
    <t>Amika</t>
  </si>
  <si>
    <t>Чумазега&amp;Матрасега</t>
  </si>
  <si>
    <t>Чернобривец Алена</t>
  </si>
  <si>
    <t>alen8d</t>
  </si>
  <si>
    <t>Duathlon Light Юниоры</t>
  </si>
  <si>
    <t>Duathlon Light M</t>
  </si>
  <si>
    <t>Duathlon Light W</t>
  </si>
  <si>
    <t>СК МАРАФОН</t>
  </si>
  <si>
    <t>Sumy Duathlon Open</t>
  </si>
  <si>
    <t>Didorovka XC Duathlon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</si>
</sst>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</numFmts>
  <fonts count="3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22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.5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72" fontId="10" fillId="0" borderId="11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72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/>
    </xf>
    <xf numFmtId="173" fontId="3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6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625" style="26" bestFit="1" customWidth="1"/>
    <col min="2" max="2" width="6.375" style="26" hidden="1" customWidth="1"/>
    <col min="3" max="3" width="21.125" style="22" customWidth="1"/>
    <col min="4" max="4" width="16.25390625" style="22" customWidth="1"/>
    <col min="5" max="5" width="22.625" style="49" customWidth="1"/>
    <col min="6" max="6" width="8.125" style="26" customWidth="1"/>
    <col min="7" max="7" width="16.75390625" style="22" customWidth="1"/>
    <col min="8" max="8" width="12.125" style="27" customWidth="1"/>
    <col min="9" max="9" width="9.125" style="27" customWidth="1"/>
    <col min="10" max="10" width="8.00390625" style="22" customWidth="1"/>
    <col min="11" max="11" width="10.875" style="28" customWidth="1"/>
    <col min="12" max="12" width="8.875" style="22" customWidth="1"/>
    <col min="13" max="13" width="9.25390625" style="22" customWidth="1"/>
    <col min="14" max="14" width="9.75390625" style="22" customWidth="1"/>
    <col min="15" max="15" width="9.875" style="22" bestFit="1" customWidth="1"/>
    <col min="16" max="16384" width="9.125" style="22" customWidth="1"/>
  </cols>
  <sheetData>
    <row r="1" spans="1:15" s="16" customFormat="1" ht="42" customHeight="1" thickBot="1">
      <c r="A1" s="55" t="s">
        <v>2</v>
      </c>
      <c r="B1" s="56" t="s">
        <v>21</v>
      </c>
      <c r="C1" s="55" t="s">
        <v>1</v>
      </c>
      <c r="D1" s="55" t="s">
        <v>7</v>
      </c>
      <c r="E1" s="55" t="s">
        <v>12</v>
      </c>
      <c r="F1" s="55" t="s">
        <v>19</v>
      </c>
      <c r="G1" s="57" t="s">
        <v>3</v>
      </c>
      <c r="H1" s="58" t="s">
        <v>17</v>
      </c>
      <c r="I1" s="55" t="s">
        <v>9</v>
      </c>
      <c r="J1" s="55" t="s">
        <v>10</v>
      </c>
      <c r="K1" s="59" t="s">
        <v>6</v>
      </c>
      <c r="L1" s="60" t="s">
        <v>210</v>
      </c>
      <c r="M1" s="60" t="s">
        <v>82</v>
      </c>
      <c r="N1" s="60" t="s">
        <v>394</v>
      </c>
      <c r="O1" s="55" t="s">
        <v>395</v>
      </c>
    </row>
    <row r="2" spans="1:15" ht="11.25">
      <c r="A2" s="61">
        <v>1</v>
      </c>
      <c r="B2" s="41">
        <v>0</v>
      </c>
      <c r="C2" s="37" t="s">
        <v>62</v>
      </c>
      <c r="D2" s="40"/>
      <c r="E2" s="48"/>
      <c r="F2" s="47">
        <v>30</v>
      </c>
      <c r="G2" s="38" t="s">
        <v>74</v>
      </c>
      <c r="H2" s="18">
        <v>276</v>
      </c>
      <c r="I2" s="19">
        <f aca="true" t="shared" si="0" ref="I2:I33">SUM(L2:O2)</f>
        <v>276</v>
      </c>
      <c r="J2" s="20">
        <f aca="true" t="shared" si="1" ref="J2:J33">COUNTIF(L2:O2,"&lt;&gt;-")</f>
        <v>3</v>
      </c>
      <c r="K2" s="21">
        <f aca="true" t="shared" si="2" ref="K2:K33">I2/J2</f>
        <v>92</v>
      </c>
      <c r="L2" s="36">
        <f ca="1">IF(ISERROR(INDIRECT((ADDRESS(MATCH($C2,Этап1!$C:$C,0),8,4,1,"Этап1")))),"-",INDIRECT((ADDRESS(MATCH($C2,Этап1!$C:$C,0),8,4,1,"Этап1"))))</f>
        <v>92</v>
      </c>
      <c r="M2" s="36">
        <f ca="1">IF(ISERROR(INDIRECT((ADDRESS(MATCH($C2,Этап2!$C:$C,0),8,4,1,"Этап2")))),"-",INDIRECT((ADDRESS(MATCH($C2,Этап2!$C:$C,0),8,4,1,"Этап2"))))</f>
        <v>92</v>
      </c>
      <c r="N2" s="36" t="str">
        <f ca="1">IF(ISERROR(INDIRECT((ADDRESS(MATCH($C2,Этап3!$C:$C,0),8,4,1,"Этап3")))),"-",INDIRECT((ADDRESS(MATCH($C2,Этап3!$C:$C,0),8,4,1,"Этап3"))))</f>
        <v>-</v>
      </c>
      <c r="O2" s="46">
        <f ca="1">IF(ISERROR(INDIRECT((ADDRESS(MATCH($C2,Этап4!$C:$C,0),8,4,1,"Этап4")))),"-",INDIRECT((ADDRESS(MATCH($C2,Этап4!$C:$C,0),8,4,1,"Этап4"))))</f>
        <v>92</v>
      </c>
    </row>
    <row r="3" spans="1:15" ht="11.25">
      <c r="A3" s="61">
        <v>2</v>
      </c>
      <c r="B3" s="41">
        <v>0</v>
      </c>
      <c r="C3" s="45" t="s">
        <v>84</v>
      </c>
      <c r="D3" s="23"/>
      <c r="E3" s="23"/>
      <c r="F3" s="25">
        <v>24</v>
      </c>
      <c r="G3" s="66" t="s">
        <v>85</v>
      </c>
      <c r="H3" s="18">
        <v>200</v>
      </c>
      <c r="I3" s="19">
        <f t="shared" si="0"/>
        <v>200</v>
      </c>
      <c r="J3" s="20">
        <f t="shared" si="1"/>
        <v>2</v>
      </c>
      <c r="K3" s="21">
        <f t="shared" si="2"/>
        <v>100</v>
      </c>
      <c r="L3" s="36" t="str">
        <f ca="1">IF(ISERROR(INDIRECT((ADDRESS(MATCH($C3,Этап1!$C:$C,0),8,4,1,"Этап1")))),"-",INDIRECT((ADDRESS(MATCH($C3,Этап1!$C:$C,0),8,4,1,"Этап1"))))</f>
        <v>-</v>
      </c>
      <c r="M3" s="36">
        <f ca="1">IF(ISERROR(INDIRECT((ADDRESS(MATCH($C3,Этап2!$C:$C,0),8,4,1,"Этап2")))),"-",INDIRECT((ADDRESS(MATCH($C3,Этап2!$C:$C,0),8,4,1,"Этап2"))))</f>
        <v>100</v>
      </c>
      <c r="N3" s="36">
        <f ca="1">IF(ISERROR(INDIRECT((ADDRESS(MATCH($C3,Этап3!$C:$C,0),8,4,1,"Этап3")))),"-",INDIRECT((ADDRESS(MATCH($C3,Этап3!$C:$C,0),8,4,1,"Этап3"))))</f>
        <v>100</v>
      </c>
      <c r="O3" s="46" t="str">
        <f ca="1">IF(ISERROR(INDIRECT((ADDRESS(MATCH($C3,Этап4!$C:$C,0),8,4,1,"Этап4")))),"-",INDIRECT((ADDRESS(MATCH($C3,Этап4!$C:$C,0),8,4,1,"Этап4"))))</f>
        <v>-</v>
      </c>
    </row>
    <row r="4" spans="1:15" s="39" customFormat="1" ht="11.25">
      <c r="A4" s="61">
        <v>3</v>
      </c>
      <c r="B4" s="24">
        <v>2885</v>
      </c>
      <c r="C4" s="17" t="s">
        <v>24</v>
      </c>
      <c r="D4" s="17"/>
      <c r="E4" s="45"/>
      <c r="F4" s="25">
        <v>29</v>
      </c>
      <c r="G4" s="35" t="s">
        <v>74</v>
      </c>
      <c r="H4" s="18">
        <v>176</v>
      </c>
      <c r="I4" s="19">
        <f t="shared" si="0"/>
        <v>213</v>
      </c>
      <c r="J4" s="20">
        <f t="shared" si="1"/>
        <v>4</v>
      </c>
      <c r="K4" s="21">
        <f t="shared" si="2"/>
        <v>53.25</v>
      </c>
      <c r="L4" s="36">
        <f ca="1">IF(ISERROR(INDIRECT((ADDRESS(MATCH($C4,Этап1!$C:$C,0),8,4,1,"Этап1")))),"-",INDIRECT((ADDRESS(MATCH($C4,Этап1!$C:$C,0),8,4,1,"Этап1"))))</f>
        <v>78</v>
      </c>
      <c r="M4" s="36">
        <f ca="1">IF(ISERROR(INDIRECT((ADDRESS(MATCH($C4,Этап2!$C:$C,0),8,4,1,"Этап2")))),"-",INDIRECT((ADDRESS(MATCH($C4,Этап2!$C:$C,0),8,4,1,"Этап2"))))</f>
        <v>40</v>
      </c>
      <c r="N4" s="36">
        <f ca="1">IF(ISERROR(INDIRECT((ADDRESS(MATCH($C4,Этап3!$C:$C,0),8,4,1,"Этап3")))),"-",INDIRECT((ADDRESS(MATCH($C4,Этап3!$C:$C,0),8,4,1,"Этап3"))))</f>
        <v>58</v>
      </c>
      <c r="O4" s="46">
        <f ca="1">IF(ISERROR(INDIRECT((ADDRESS(MATCH($C4,Этап4!$C:$C,0),8,4,1,"Этап4")))),"-",INDIRECT((ADDRESS(MATCH($C4,Этап4!$C:$C,0),8,4,1,"Этап4"))))</f>
        <v>37</v>
      </c>
    </row>
    <row r="5" spans="1:15" s="39" customFormat="1" ht="11.25">
      <c r="A5" s="47">
        <v>4</v>
      </c>
      <c r="B5" s="25">
        <v>5550</v>
      </c>
      <c r="C5" s="45" t="s">
        <v>86</v>
      </c>
      <c r="D5" s="17"/>
      <c r="E5" s="17"/>
      <c r="F5" s="25">
        <v>23</v>
      </c>
      <c r="G5" s="45" t="s">
        <v>87</v>
      </c>
      <c r="H5" s="18">
        <v>168</v>
      </c>
      <c r="I5" s="19">
        <f t="shared" si="0"/>
        <v>168</v>
      </c>
      <c r="J5" s="20">
        <f t="shared" si="1"/>
        <v>2</v>
      </c>
      <c r="K5" s="21">
        <f t="shared" si="2"/>
        <v>84</v>
      </c>
      <c r="L5" s="36" t="str">
        <f ca="1">IF(ISERROR(INDIRECT((ADDRESS(MATCH($C5,Этап1!$C:$C,0),8,4,1,"Этап1")))),"-",INDIRECT((ADDRESS(MATCH($C5,Этап1!$C:$C,0),8,4,1,"Этап1"))))</f>
        <v>-</v>
      </c>
      <c r="M5" s="36">
        <f ca="1">IF(ISERROR(INDIRECT((ADDRESS(MATCH($C5,Этап2!$C:$C,0),8,4,1,"Этап2")))),"-",INDIRECT((ADDRESS(MATCH($C5,Этап2!$C:$C,0),8,4,1,"Этап2"))))</f>
        <v>86</v>
      </c>
      <c r="N5" s="36">
        <f ca="1">IF(ISERROR(INDIRECT((ADDRESS(MATCH($C5,Этап3!$C:$C,0),8,4,1,"Этап3")))),"-",INDIRECT((ADDRESS(MATCH($C5,Этап3!$C:$C,0),8,4,1,"Этап3"))))</f>
        <v>82</v>
      </c>
      <c r="O5" s="46" t="str">
        <f ca="1">IF(ISERROR(INDIRECT((ADDRESS(MATCH($C5,Этап4!$C:$C,0),8,4,1,"Этап4")))),"-",INDIRECT((ADDRESS(MATCH($C5,Этап4!$C:$C,0),8,4,1,"Этап4"))))</f>
        <v>-</v>
      </c>
    </row>
    <row r="6" spans="1:15" s="39" customFormat="1" ht="11.25">
      <c r="A6" s="47">
        <v>5</v>
      </c>
      <c r="B6" s="25">
        <v>4701</v>
      </c>
      <c r="C6" s="17" t="s">
        <v>46</v>
      </c>
      <c r="D6" s="17" t="s">
        <v>166</v>
      </c>
      <c r="E6" s="45" t="s">
        <v>167</v>
      </c>
      <c r="F6" s="25">
        <v>53</v>
      </c>
      <c r="G6" s="17" t="s">
        <v>90</v>
      </c>
      <c r="H6" s="18">
        <v>148</v>
      </c>
      <c r="I6" s="19">
        <f t="shared" si="0"/>
        <v>148</v>
      </c>
      <c r="J6" s="20">
        <f t="shared" si="1"/>
        <v>2</v>
      </c>
      <c r="K6" s="21">
        <f t="shared" si="2"/>
        <v>74</v>
      </c>
      <c r="L6" s="36">
        <f ca="1">IF(ISERROR(INDIRECT((ADDRESS(MATCH($C6,Этап1!$C:$C,0),8,4,1,"Этап1")))),"-",INDIRECT((ADDRESS(MATCH($C6,Этап1!$C:$C,0),8,4,1,"Этап1"))))</f>
        <v>70</v>
      </c>
      <c r="M6" s="36">
        <f ca="1">IF(ISERROR(INDIRECT((ADDRESS(MATCH($C6,Этап2!$C:$C,0),8,4,1,"Этап2")))),"-",INDIRECT((ADDRESS(MATCH($C6,Этап2!$C:$C,0),8,4,1,"Этап2"))))</f>
        <v>78</v>
      </c>
      <c r="N6" s="36" t="str">
        <f ca="1">IF(ISERROR(INDIRECT((ADDRESS(MATCH($C6,Этап3!$C:$C,0),8,4,1,"Этап3")))),"-",INDIRECT((ADDRESS(MATCH($C6,Этап3!$C:$C,0),8,4,1,"Этап3"))))</f>
        <v>-</v>
      </c>
      <c r="O6" s="46" t="str">
        <f ca="1">IF(ISERROR(INDIRECT((ADDRESS(MATCH($C6,Этап4!$C:$C,0),8,4,1,"Этап4")))),"-",INDIRECT((ADDRESS(MATCH($C6,Этап4!$C:$C,0),8,4,1,"Этап4"))))</f>
        <v>-</v>
      </c>
    </row>
    <row r="7" spans="1:15" s="39" customFormat="1" ht="11.25">
      <c r="A7" s="47">
        <v>6</v>
      </c>
      <c r="B7" s="25">
        <v>0</v>
      </c>
      <c r="C7" s="17" t="s">
        <v>64</v>
      </c>
      <c r="D7" s="17"/>
      <c r="E7" s="45"/>
      <c r="F7" s="25">
        <v>36</v>
      </c>
      <c r="G7" s="17" t="s">
        <v>74</v>
      </c>
      <c r="H7" s="18">
        <v>124</v>
      </c>
      <c r="I7" s="19">
        <f t="shared" si="0"/>
        <v>124</v>
      </c>
      <c r="J7" s="20">
        <f t="shared" si="1"/>
        <v>2</v>
      </c>
      <c r="K7" s="21">
        <f t="shared" si="2"/>
        <v>62</v>
      </c>
      <c r="L7" s="36">
        <f ca="1">IF(ISERROR(INDIRECT((ADDRESS(MATCH($C7,Этап1!$C:$C,0),8,4,1,"Этап1")))),"-",INDIRECT((ADDRESS(MATCH($C7,Этап1!$C:$C,0),8,4,1,"Этап1"))))</f>
        <v>66</v>
      </c>
      <c r="M7" s="36">
        <f ca="1">IF(ISERROR(INDIRECT((ADDRESS(MATCH($C7,Этап2!$C:$C,0),8,4,1,"Этап2")))),"-",INDIRECT((ADDRESS(MATCH($C7,Этап2!$C:$C,0),8,4,1,"Этап2"))))</f>
        <v>58</v>
      </c>
      <c r="N7" s="36" t="str">
        <f ca="1">IF(ISERROR(INDIRECT((ADDRESS(MATCH($C7,Этап3!$C:$C,0),8,4,1,"Этап3")))),"-",INDIRECT((ADDRESS(MATCH($C7,Этап3!$C:$C,0),8,4,1,"Этап3"))))</f>
        <v>-</v>
      </c>
      <c r="O7" s="46" t="str">
        <f ca="1">IF(ISERROR(INDIRECT((ADDRESS(MATCH($C7,Этап4!$C:$C,0),8,4,1,"Этап4")))),"-",INDIRECT((ADDRESS(MATCH($C7,Этап4!$C:$C,0),8,4,1,"Этап4"))))</f>
        <v>-</v>
      </c>
    </row>
    <row r="8" spans="1:15" s="39" customFormat="1" ht="11.25">
      <c r="A8" s="47">
        <v>7</v>
      </c>
      <c r="B8" s="17"/>
      <c r="C8" s="45" t="s">
        <v>33</v>
      </c>
      <c r="D8" s="17"/>
      <c r="E8" s="17"/>
      <c r="F8" s="25">
        <v>32</v>
      </c>
      <c r="G8" s="45" t="s">
        <v>74</v>
      </c>
      <c r="H8" s="18">
        <v>114</v>
      </c>
      <c r="I8" s="19">
        <f t="shared" si="0"/>
        <v>114</v>
      </c>
      <c r="J8" s="20">
        <f t="shared" si="1"/>
        <v>2</v>
      </c>
      <c r="K8" s="21">
        <f t="shared" si="2"/>
        <v>57</v>
      </c>
      <c r="L8" s="36" t="str">
        <f ca="1">IF(ISERROR(INDIRECT((ADDRESS(MATCH($C8,Этап1!$C:$C,0),8,4,1,"Этап1")))),"-",INDIRECT((ADDRESS(MATCH($C8,Этап1!$C:$C,0),8,4,1,"Этап1"))))</f>
        <v>-</v>
      </c>
      <c r="M8" s="36">
        <f ca="1">IF(ISERROR(INDIRECT((ADDRESS(MATCH($C8,Этап2!$C:$C,0),8,4,1,"Этап2")))),"-",INDIRECT((ADDRESS(MATCH($C8,Этап2!$C:$C,0),8,4,1,"Этап2"))))</f>
        <v>52</v>
      </c>
      <c r="N8" s="36">
        <f ca="1">IF(ISERROR(INDIRECT((ADDRESS(MATCH($C8,Этап3!$C:$C,0),8,4,1,"Этап3")))),"-",INDIRECT((ADDRESS(MATCH($C8,Этап3!$C:$C,0),8,4,1,"Этап3"))))</f>
        <v>62</v>
      </c>
      <c r="O8" s="46" t="str">
        <f ca="1">IF(ISERROR(INDIRECT((ADDRESS(MATCH($C8,Этап4!$C:$C,0),8,4,1,"Этап4")))),"-",INDIRECT((ADDRESS(MATCH($C8,Этап4!$C:$C,0),8,4,1,"Этап4"))))</f>
        <v>-</v>
      </c>
    </row>
    <row r="9" spans="1:15" s="39" customFormat="1" ht="11.25">
      <c r="A9" s="47">
        <v>8</v>
      </c>
      <c r="B9" s="25">
        <v>2474</v>
      </c>
      <c r="C9" s="17" t="s">
        <v>22</v>
      </c>
      <c r="D9" s="17"/>
      <c r="E9" s="45"/>
      <c r="F9" s="25">
        <v>36</v>
      </c>
      <c r="G9" s="17" t="s">
        <v>74</v>
      </c>
      <c r="H9" s="18">
        <v>110</v>
      </c>
      <c r="I9" s="19">
        <f t="shared" si="0"/>
        <v>110</v>
      </c>
      <c r="J9" s="20">
        <f t="shared" si="1"/>
        <v>3</v>
      </c>
      <c r="K9" s="21">
        <f t="shared" si="2"/>
        <v>36.666666666666664</v>
      </c>
      <c r="L9" s="36">
        <f ca="1">IF(ISERROR(INDIRECT((ADDRESS(MATCH($C9,Этап1!$C:$C,0),8,4,1,"Этап1")))),"-",INDIRECT((ADDRESS(MATCH($C9,Этап1!$C:$C,0),8,4,1,"Этап1"))))</f>
        <v>62</v>
      </c>
      <c r="M9" s="36">
        <f ca="1">IF(ISERROR(INDIRECT((ADDRESS(MATCH($C9,Этап2!$C:$C,0),8,4,1,"Этап2")))),"-",INDIRECT((ADDRESS(MATCH($C9,Этап2!$C:$C,0),8,4,1,"Этап2"))))</f>
        <v>28</v>
      </c>
      <c r="N9" s="36" t="str">
        <f ca="1">IF(ISERROR(INDIRECT((ADDRESS(MATCH($C9,Этап3!$C:$C,0),8,4,1,"Этап3")))),"-",INDIRECT((ADDRESS(MATCH($C9,Этап3!$C:$C,0),8,4,1,"Этап3"))))</f>
        <v>-</v>
      </c>
      <c r="O9" s="46">
        <f ca="1">IF(ISERROR(INDIRECT((ADDRESS(MATCH($C9,Этап4!$C:$C,0),8,4,1,"Этап4")))),"-",INDIRECT((ADDRESS(MATCH($C9,Этап4!$C:$C,0),8,4,1,"Этап4"))))</f>
        <v>20</v>
      </c>
    </row>
    <row r="10" spans="1:15" s="39" customFormat="1" ht="11.25">
      <c r="A10" s="47">
        <v>9</v>
      </c>
      <c r="B10" s="25">
        <v>5622</v>
      </c>
      <c r="C10" s="17" t="s">
        <v>26</v>
      </c>
      <c r="D10" s="17" t="s">
        <v>171</v>
      </c>
      <c r="E10" s="45"/>
      <c r="F10" s="25">
        <v>30</v>
      </c>
      <c r="G10" s="17" t="s">
        <v>74</v>
      </c>
      <c r="H10" s="18">
        <v>109</v>
      </c>
      <c r="I10" s="19">
        <f t="shared" si="0"/>
        <v>109</v>
      </c>
      <c r="J10" s="20">
        <f t="shared" si="1"/>
        <v>3</v>
      </c>
      <c r="K10" s="21">
        <f t="shared" si="2"/>
        <v>36.333333333333336</v>
      </c>
      <c r="L10" s="36">
        <f ca="1">IF(ISERROR(INDIRECT((ADDRESS(MATCH($C10,Этап1!$C:$C,0),8,4,1,"Этап1")))),"-",INDIRECT((ADDRESS(MATCH($C10,Этап1!$C:$C,0),8,4,1,"Этап1"))))</f>
        <v>55</v>
      </c>
      <c r="M10" s="36">
        <f ca="1">IF(ISERROR(INDIRECT((ADDRESS(MATCH($C10,Этап2!$C:$C,0),8,4,1,"Этап2")))),"-",INDIRECT((ADDRESS(MATCH($C10,Этап2!$C:$C,0),8,4,1,"Этап2"))))</f>
        <v>26</v>
      </c>
      <c r="N10" s="36" t="str">
        <f ca="1">IF(ISERROR(INDIRECT((ADDRESS(MATCH($C10,Этап3!$C:$C,0),8,4,1,"Этап3")))),"-",INDIRECT((ADDRESS(MATCH($C10,Этап3!$C:$C,0),8,4,1,"Этап3"))))</f>
        <v>-</v>
      </c>
      <c r="O10" s="46">
        <f ca="1">IF(ISERROR(INDIRECT((ADDRESS(MATCH($C10,Этап4!$C:$C,0),8,4,1,"Этап4")))),"-",INDIRECT((ADDRESS(MATCH($C10,Этап4!$C:$C,0),8,4,1,"Этап4"))))</f>
        <v>28</v>
      </c>
    </row>
    <row r="11" spans="1:15" s="39" customFormat="1" ht="11.25">
      <c r="A11" s="47">
        <v>10</v>
      </c>
      <c r="B11" s="25">
        <v>551</v>
      </c>
      <c r="C11" s="17" t="s">
        <v>61</v>
      </c>
      <c r="D11" s="17"/>
      <c r="E11" s="45"/>
      <c r="F11" s="25">
        <v>26</v>
      </c>
      <c r="G11" s="17" t="s">
        <v>74</v>
      </c>
      <c r="H11" s="18">
        <v>100</v>
      </c>
      <c r="I11" s="19">
        <f t="shared" si="0"/>
        <v>100</v>
      </c>
      <c r="J11" s="20">
        <f t="shared" si="1"/>
        <v>1</v>
      </c>
      <c r="K11" s="21">
        <f t="shared" si="2"/>
        <v>100</v>
      </c>
      <c r="L11" s="36">
        <f ca="1">IF(ISERROR(INDIRECT((ADDRESS(MATCH($C11,Этап1!$C:$C,0),8,4,1,"Этап1")))),"-",INDIRECT((ADDRESS(MATCH($C11,Этап1!$C:$C,0),8,4,1,"Этап1"))))</f>
        <v>100</v>
      </c>
      <c r="M11" s="36" t="str">
        <f ca="1">IF(ISERROR(INDIRECT((ADDRESS(MATCH($C11,Этап2!$C:$C,0),8,4,1,"Этап2")))),"-",INDIRECT((ADDRESS(MATCH($C11,Этап2!$C:$C,0),8,4,1,"Этап2"))))</f>
        <v>-</v>
      </c>
      <c r="N11" s="36" t="str">
        <f ca="1">IF(ISERROR(INDIRECT((ADDRESS(MATCH($C11,Этап3!$C:$C,0),8,4,1,"Этап3")))),"-",INDIRECT((ADDRESS(MATCH($C11,Этап3!$C:$C,0),8,4,1,"Этап3"))))</f>
        <v>-</v>
      </c>
      <c r="O11" s="46" t="str">
        <f ca="1">IF(ISERROR(INDIRECT((ADDRESS(MATCH($C11,Этап4!$C:$C,0),8,4,1,"Этап4")))),"-",INDIRECT((ADDRESS(MATCH($C11,Этап4!$C:$C,0),8,4,1,"Этап4"))))</f>
        <v>-</v>
      </c>
    </row>
    <row r="12" spans="1:15" s="39" customFormat="1" ht="11.25">
      <c r="A12" s="47">
        <v>11</v>
      </c>
      <c r="B12" s="25">
        <v>5681</v>
      </c>
      <c r="C12" s="17" t="s">
        <v>31</v>
      </c>
      <c r="D12" s="64" t="s">
        <v>158</v>
      </c>
      <c r="E12" s="65" t="s">
        <v>159</v>
      </c>
      <c r="F12" s="43">
        <v>38</v>
      </c>
      <c r="G12" s="17" t="s">
        <v>160</v>
      </c>
      <c r="H12" s="18">
        <v>100</v>
      </c>
      <c r="I12" s="19">
        <f t="shared" si="0"/>
        <v>100</v>
      </c>
      <c r="J12" s="20">
        <f t="shared" si="1"/>
        <v>1</v>
      </c>
      <c r="K12" s="21">
        <f t="shared" si="2"/>
        <v>100</v>
      </c>
      <c r="L12" s="36" t="str">
        <f ca="1">IF(ISERROR(INDIRECT((ADDRESS(MATCH($C12,Этап1!$C:$C,0),8,4,1,"Этап1")))),"-",INDIRECT((ADDRESS(MATCH($C12,Этап1!$C:$C,0),8,4,1,"Этап1"))))</f>
        <v>-</v>
      </c>
      <c r="M12" s="36" t="str">
        <f ca="1">IF(ISERROR(INDIRECT((ADDRESS(MATCH($C12,Этап2!$C:$C,0),8,4,1,"Этап2")))),"-",INDIRECT((ADDRESS(MATCH($C12,Этап2!$C:$C,0),8,4,1,"Этап2"))))</f>
        <v>-</v>
      </c>
      <c r="N12" s="36" t="str">
        <f ca="1">IF(ISERROR(INDIRECT((ADDRESS(MATCH($C12,Этап3!$C:$C,0),8,4,1,"Этап3")))),"-",INDIRECT((ADDRESS(MATCH($C12,Этап3!$C:$C,0),8,4,1,"Этап3"))))</f>
        <v>-</v>
      </c>
      <c r="O12" s="46">
        <f ca="1">IF(ISERROR(INDIRECT((ADDRESS(MATCH($C12,Этап4!$C:$C,0),8,4,1,"Этап4")))),"-",INDIRECT((ADDRESS(MATCH($C12,Этап4!$C:$C,0),8,4,1,"Этап4"))))</f>
        <v>100</v>
      </c>
    </row>
    <row r="13" spans="1:15" s="39" customFormat="1" ht="11.25">
      <c r="A13" s="47">
        <v>12</v>
      </c>
      <c r="B13" s="25">
        <v>5600</v>
      </c>
      <c r="C13" s="17" t="s">
        <v>25</v>
      </c>
      <c r="D13" s="17" t="s">
        <v>161</v>
      </c>
      <c r="E13" s="45" t="s">
        <v>162</v>
      </c>
      <c r="F13" s="25">
        <v>27</v>
      </c>
      <c r="G13" s="17" t="s">
        <v>74</v>
      </c>
      <c r="H13" s="18">
        <v>92</v>
      </c>
      <c r="I13" s="19">
        <f t="shared" si="0"/>
        <v>92</v>
      </c>
      <c r="J13" s="20">
        <f t="shared" si="1"/>
        <v>1</v>
      </c>
      <c r="K13" s="21">
        <f t="shared" si="2"/>
        <v>92</v>
      </c>
      <c r="L13" s="36" t="str">
        <f ca="1">IF(ISERROR(INDIRECT((ADDRESS(MATCH($C13,Этап1!$C:$C,0),8,4,1,"Этап1")))),"-",INDIRECT((ADDRESS(MATCH($C13,Этап1!$C:$C,0),8,4,1,"Этап1"))))</f>
        <v>-</v>
      </c>
      <c r="M13" s="36" t="str">
        <f ca="1">IF(ISERROR(INDIRECT((ADDRESS(MATCH($C13,Этап2!$C:$C,0),8,4,1,"Этап2")))),"-",INDIRECT((ADDRESS(MATCH($C13,Этап2!$C:$C,0),8,4,1,"Этап2"))))</f>
        <v>-</v>
      </c>
      <c r="N13" s="36">
        <f ca="1">IF(ISERROR(INDIRECT((ADDRESS(MATCH($C13,Этап3!$C:$C,0),8,4,1,"Этап3")))),"-",INDIRECT((ADDRESS(MATCH($C13,Этап3!$C:$C,0),8,4,1,"Этап3"))))</f>
        <v>92</v>
      </c>
      <c r="O13" s="46" t="str">
        <f ca="1">IF(ISERROR(INDIRECT((ADDRESS(MATCH($C13,Этап4!$C:$C,0),8,4,1,"Этап4")))),"-",INDIRECT((ADDRESS(MATCH($C13,Этап4!$C:$C,0),8,4,1,"Этап4"))))</f>
        <v>-</v>
      </c>
    </row>
    <row r="14" spans="1:15" s="39" customFormat="1" ht="11.25">
      <c r="A14" s="47">
        <v>13</v>
      </c>
      <c r="B14" s="25">
        <v>5550</v>
      </c>
      <c r="C14" s="17" t="s">
        <v>222</v>
      </c>
      <c r="D14" s="17"/>
      <c r="E14" s="45"/>
      <c r="F14" s="25"/>
      <c r="G14" s="17"/>
      <c r="H14" s="18">
        <v>86</v>
      </c>
      <c r="I14" s="19">
        <f t="shared" si="0"/>
        <v>86</v>
      </c>
      <c r="J14" s="20">
        <f t="shared" si="1"/>
        <v>1</v>
      </c>
      <c r="K14" s="21">
        <f t="shared" si="2"/>
        <v>86</v>
      </c>
      <c r="L14" s="36" t="str">
        <f ca="1">IF(ISERROR(INDIRECT((ADDRESS(MATCH($C14,Этап1!$C:$C,0),8,4,1,"Этап1")))),"-",INDIRECT((ADDRESS(MATCH($C14,Этап1!$C:$C,0),8,4,1,"Этап1"))))</f>
        <v>-</v>
      </c>
      <c r="M14" s="36" t="str">
        <f ca="1">IF(ISERROR(INDIRECT((ADDRESS(MATCH($C14,Этап2!$C:$C,0),8,4,1,"Этап2")))),"-",INDIRECT((ADDRESS(MATCH($C14,Этап2!$C:$C,0),8,4,1,"Этап2"))))</f>
        <v>-</v>
      </c>
      <c r="N14" s="36">
        <f ca="1">IF(ISERROR(INDIRECT((ADDRESS(MATCH($C14,Этап3!$C:$C,0),8,4,1,"Этап3")))),"-",INDIRECT((ADDRESS(MATCH($C14,Этап3!$C:$C,0),8,4,1,"Этап3"))))</f>
        <v>86</v>
      </c>
      <c r="O14" s="46" t="str">
        <f ca="1">IF(ISERROR(INDIRECT((ADDRESS(MATCH($C14,Этап4!$C:$C,0),8,4,1,"Этап4")))),"-",INDIRECT((ADDRESS(MATCH($C14,Этап4!$C:$C,0),8,4,1,"Этап4"))))</f>
        <v>-</v>
      </c>
    </row>
    <row r="15" spans="1:15" s="39" customFormat="1" ht="11.25">
      <c r="A15" s="47">
        <v>14</v>
      </c>
      <c r="B15" s="25">
        <v>3051</v>
      </c>
      <c r="C15" s="17" t="s">
        <v>63</v>
      </c>
      <c r="D15" s="17"/>
      <c r="E15" s="45"/>
      <c r="F15" s="25">
        <v>26</v>
      </c>
      <c r="G15" s="17" t="s">
        <v>74</v>
      </c>
      <c r="H15" s="18">
        <v>86</v>
      </c>
      <c r="I15" s="19">
        <f t="shared" si="0"/>
        <v>86</v>
      </c>
      <c r="J15" s="20">
        <f t="shared" si="1"/>
        <v>1</v>
      </c>
      <c r="K15" s="21">
        <f t="shared" si="2"/>
        <v>86</v>
      </c>
      <c r="L15" s="36">
        <f ca="1">IF(ISERROR(INDIRECT((ADDRESS(MATCH($C15,Этап1!$C:$C,0),8,4,1,"Этап1")))),"-",INDIRECT((ADDRESS(MATCH($C15,Этап1!$C:$C,0),8,4,1,"Этап1"))))</f>
        <v>86</v>
      </c>
      <c r="M15" s="36" t="str">
        <f ca="1">IF(ISERROR(INDIRECT((ADDRESS(MATCH($C15,Этап2!$C:$C,0),8,4,1,"Этап2")))),"-",INDIRECT((ADDRESS(MATCH($C15,Этап2!$C:$C,0),8,4,1,"Этап2"))))</f>
        <v>-</v>
      </c>
      <c r="N15" s="36" t="str">
        <f ca="1">IF(ISERROR(INDIRECT((ADDRESS(MATCH($C15,Этап3!$C:$C,0),8,4,1,"Этап3")))),"-",INDIRECT((ADDRESS(MATCH($C15,Этап3!$C:$C,0),8,4,1,"Этап3"))))</f>
        <v>-</v>
      </c>
      <c r="O15" s="46" t="str">
        <f ca="1">IF(ISERROR(INDIRECT((ADDRESS(MATCH($C15,Этап4!$C:$C,0),8,4,1,"Этап4")))),"-",INDIRECT((ADDRESS(MATCH($C15,Этап4!$C:$C,0),8,4,1,"Этап4"))))</f>
        <v>-</v>
      </c>
    </row>
    <row r="16" spans="1:15" s="39" customFormat="1" ht="11.25">
      <c r="A16" s="47">
        <v>15</v>
      </c>
      <c r="B16" s="25">
        <v>338</v>
      </c>
      <c r="C16" s="17" t="s">
        <v>292</v>
      </c>
      <c r="D16" s="17" t="s">
        <v>293</v>
      </c>
      <c r="E16" s="45" t="s">
        <v>209</v>
      </c>
      <c r="F16" s="25">
        <v>40</v>
      </c>
      <c r="G16" s="17" t="s">
        <v>148</v>
      </c>
      <c r="H16" s="18">
        <v>86</v>
      </c>
      <c r="I16" s="19">
        <f t="shared" si="0"/>
        <v>86</v>
      </c>
      <c r="J16" s="20">
        <f t="shared" si="1"/>
        <v>1</v>
      </c>
      <c r="K16" s="21">
        <f t="shared" si="2"/>
        <v>86</v>
      </c>
      <c r="L16" s="36" t="str">
        <f ca="1">IF(ISERROR(INDIRECT((ADDRESS(MATCH($C16,Этап1!$C:$C,0),8,4,1,"Этап1")))),"-",INDIRECT((ADDRESS(MATCH($C16,Этап1!$C:$C,0),8,4,1,"Этап1"))))</f>
        <v>-</v>
      </c>
      <c r="M16" s="36" t="str">
        <f ca="1">IF(ISERROR(INDIRECT((ADDRESS(MATCH($C16,Этап2!$C:$C,0),8,4,1,"Этап2")))),"-",INDIRECT((ADDRESS(MATCH($C16,Этап2!$C:$C,0),8,4,1,"Этап2"))))</f>
        <v>-</v>
      </c>
      <c r="N16" s="36" t="str">
        <f ca="1">IF(ISERROR(INDIRECT((ADDRESS(MATCH($C16,Этап3!$C:$C,0),8,4,1,"Этап3")))),"-",INDIRECT((ADDRESS(MATCH($C16,Этап3!$C:$C,0),8,4,1,"Этап3"))))</f>
        <v>-</v>
      </c>
      <c r="O16" s="46">
        <f ca="1">IF(ISERROR(INDIRECT((ADDRESS(MATCH($C16,Этап4!$C:$C,0),8,4,1,"Этап4")))),"-",INDIRECT((ADDRESS(MATCH($C16,Этап4!$C:$C,0),8,4,1,"Этап4"))))</f>
        <v>86</v>
      </c>
    </row>
    <row r="17" spans="1:15" s="39" customFormat="1" ht="11.25">
      <c r="A17" s="47">
        <v>16</v>
      </c>
      <c r="B17" s="25">
        <v>0</v>
      </c>
      <c r="C17" s="17" t="s">
        <v>65</v>
      </c>
      <c r="D17" s="17"/>
      <c r="E17" s="45"/>
      <c r="F17" s="25">
        <v>28</v>
      </c>
      <c r="G17" s="17" t="s">
        <v>74</v>
      </c>
      <c r="H17" s="18">
        <v>83</v>
      </c>
      <c r="I17" s="19">
        <f t="shared" si="0"/>
        <v>83</v>
      </c>
      <c r="J17" s="20">
        <f t="shared" si="1"/>
        <v>2</v>
      </c>
      <c r="K17" s="21">
        <f t="shared" si="2"/>
        <v>41.5</v>
      </c>
      <c r="L17" s="36">
        <f ca="1">IF(ISERROR(INDIRECT((ADDRESS(MATCH($C17,Этап1!$C:$C,0),8,4,1,"Этап1")))),"-",INDIRECT((ADDRESS(MATCH($C17,Этап1!$C:$C,0),8,4,1,"Этап1"))))</f>
        <v>52</v>
      </c>
      <c r="M17" s="36" t="str">
        <f ca="1">IF(ISERROR(INDIRECT((ADDRESS(MATCH($C17,Этап2!$C:$C,0),8,4,1,"Этап2")))),"-",INDIRECT((ADDRESS(MATCH($C17,Этап2!$C:$C,0),8,4,1,"Этап2"))))</f>
        <v>-</v>
      </c>
      <c r="N17" s="36" t="str">
        <f ca="1">IF(ISERROR(INDIRECT((ADDRESS(MATCH($C17,Этап3!$C:$C,0),8,4,1,"Этап3")))),"-",INDIRECT((ADDRESS(MATCH($C17,Этап3!$C:$C,0),8,4,1,"Этап3"))))</f>
        <v>-</v>
      </c>
      <c r="O17" s="46">
        <f ca="1">IF(ISERROR(INDIRECT((ADDRESS(MATCH($C17,Этап4!$C:$C,0),8,4,1,"Этап4")))),"-",INDIRECT((ADDRESS(MATCH($C17,Этап4!$C:$C,0),8,4,1,"Этап4"))))</f>
        <v>31</v>
      </c>
    </row>
    <row r="18" spans="1:15" s="39" customFormat="1" ht="11.25">
      <c r="A18" s="47">
        <v>17</v>
      </c>
      <c r="B18" s="25">
        <v>4722</v>
      </c>
      <c r="C18" s="17" t="s">
        <v>23</v>
      </c>
      <c r="D18" s="17" t="s">
        <v>30</v>
      </c>
      <c r="E18" s="45" t="s">
        <v>168</v>
      </c>
      <c r="F18" s="25">
        <v>28</v>
      </c>
      <c r="G18" s="17" t="s">
        <v>74</v>
      </c>
      <c r="H18" s="18">
        <v>82</v>
      </c>
      <c r="I18" s="19">
        <f t="shared" si="0"/>
        <v>82</v>
      </c>
      <c r="J18" s="20">
        <f t="shared" si="1"/>
        <v>1</v>
      </c>
      <c r="K18" s="21">
        <f t="shared" si="2"/>
        <v>82</v>
      </c>
      <c r="L18" s="36">
        <f ca="1">IF(ISERROR(INDIRECT((ADDRESS(MATCH($C18,Этап1!$C:$C,0),8,4,1,"Этап1")))),"-",INDIRECT((ADDRESS(MATCH($C18,Этап1!$C:$C,0),8,4,1,"Этап1"))))</f>
        <v>82</v>
      </c>
      <c r="M18" s="36" t="str">
        <f ca="1">IF(ISERROR(INDIRECT((ADDRESS(MATCH($C18,Этап2!$C:$C,0),8,4,1,"Этап2")))),"-",INDIRECT((ADDRESS(MATCH($C18,Этап2!$C:$C,0),8,4,1,"Этап2"))))</f>
        <v>-</v>
      </c>
      <c r="N18" s="36" t="str">
        <f ca="1">IF(ISERROR(INDIRECT((ADDRESS(MATCH($C18,Этап3!$C:$C,0),8,4,1,"Этап3")))),"-",INDIRECT((ADDRESS(MATCH($C18,Этап3!$C:$C,0),8,4,1,"Этап3"))))</f>
        <v>-</v>
      </c>
      <c r="O18" s="46" t="str">
        <f ca="1">IF(ISERROR(INDIRECT((ADDRESS(MATCH($C18,Этап4!$C:$C,0),8,4,1,"Этап4")))),"-",INDIRECT((ADDRESS(MATCH($C18,Этап4!$C:$C,0),8,4,1,"Этап4"))))</f>
        <v>-</v>
      </c>
    </row>
    <row r="19" spans="1:15" s="39" customFormat="1" ht="11.25">
      <c r="A19" s="47">
        <v>18</v>
      </c>
      <c r="B19" s="25">
        <v>155</v>
      </c>
      <c r="C19" s="17" t="s">
        <v>15</v>
      </c>
      <c r="D19" s="17" t="s">
        <v>16</v>
      </c>
      <c r="E19" s="45" t="s">
        <v>165</v>
      </c>
      <c r="F19" s="25">
        <v>34</v>
      </c>
      <c r="G19" s="17" t="s">
        <v>74</v>
      </c>
      <c r="H19" s="18">
        <v>82</v>
      </c>
      <c r="I19" s="19">
        <f t="shared" si="0"/>
        <v>82</v>
      </c>
      <c r="J19" s="20">
        <f t="shared" si="1"/>
        <v>1</v>
      </c>
      <c r="K19" s="21">
        <f t="shared" si="2"/>
        <v>82</v>
      </c>
      <c r="L19" s="36" t="str">
        <f ca="1">IF(ISERROR(INDIRECT((ADDRESS(MATCH($C19,Этап1!$C:$C,0),8,4,1,"Этап1")))),"-",INDIRECT((ADDRESS(MATCH($C19,Этап1!$C:$C,0),8,4,1,"Этап1"))))</f>
        <v>-</v>
      </c>
      <c r="M19" s="36" t="str">
        <f ca="1">IF(ISERROR(INDIRECT((ADDRESS(MATCH($C19,Этап2!$C:$C,0),8,4,1,"Этап2")))),"-",INDIRECT((ADDRESS(MATCH($C19,Этап2!$C:$C,0),8,4,1,"Этап2"))))</f>
        <v>-</v>
      </c>
      <c r="N19" s="36" t="str">
        <f ca="1">IF(ISERROR(INDIRECT((ADDRESS(MATCH($C19,Этап3!$C:$C,0),8,4,1,"Этап3")))),"-",INDIRECT((ADDRESS(MATCH($C19,Этап3!$C:$C,0),8,4,1,"Этап3"))))</f>
        <v>-</v>
      </c>
      <c r="O19" s="46">
        <f ca="1">IF(ISERROR(INDIRECT((ADDRESS(MATCH($C19,Этап4!$C:$C,0),8,4,1,"Этап4")))),"-",INDIRECT((ADDRESS(MATCH($C19,Этап4!$C:$C,0),8,4,1,"Этап4"))))</f>
        <v>82</v>
      </c>
    </row>
    <row r="20" spans="1:15" s="39" customFormat="1" ht="11.25">
      <c r="A20" s="47">
        <v>19</v>
      </c>
      <c r="B20" s="17"/>
      <c r="C20" s="45" t="s">
        <v>88</v>
      </c>
      <c r="D20" s="17"/>
      <c r="E20" s="17"/>
      <c r="F20" s="25">
        <v>26</v>
      </c>
      <c r="G20" s="45" t="s">
        <v>89</v>
      </c>
      <c r="H20" s="18">
        <v>82</v>
      </c>
      <c r="I20" s="19">
        <f t="shared" si="0"/>
        <v>82</v>
      </c>
      <c r="J20" s="20">
        <f t="shared" si="1"/>
        <v>1</v>
      </c>
      <c r="K20" s="21">
        <f t="shared" si="2"/>
        <v>82</v>
      </c>
      <c r="L20" s="36" t="str">
        <f ca="1">IF(ISERROR(INDIRECT((ADDRESS(MATCH($C20,Этап1!$C:$C,0),8,4,1,"Этап1")))),"-",INDIRECT((ADDRESS(MATCH($C20,Этап1!$C:$C,0),8,4,1,"Этап1"))))</f>
        <v>-</v>
      </c>
      <c r="M20" s="36">
        <f ca="1">IF(ISERROR(INDIRECT((ADDRESS(MATCH($C20,Этап2!$C:$C,0),8,4,1,"Этап2")))),"-",INDIRECT((ADDRESS(MATCH($C20,Этап2!$C:$C,0),8,4,1,"Этап2"))))</f>
        <v>82</v>
      </c>
      <c r="N20" s="36" t="str">
        <f ca="1">IF(ISERROR(INDIRECT((ADDRESS(MATCH($C20,Этап3!$C:$C,0),8,4,1,"Этап3")))),"-",INDIRECT((ADDRESS(MATCH($C20,Этап3!$C:$C,0),8,4,1,"Этап3"))))</f>
        <v>-</v>
      </c>
      <c r="O20" s="46" t="str">
        <f ca="1">IF(ISERROR(INDIRECT((ADDRESS(MATCH($C20,Этап4!$C:$C,0),8,4,1,"Этап4")))),"-",INDIRECT((ADDRESS(MATCH($C20,Этап4!$C:$C,0),8,4,1,"Этап4"))))</f>
        <v>-</v>
      </c>
    </row>
    <row r="21" spans="1:15" s="39" customFormat="1" ht="11.25">
      <c r="A21" s="47">
        <v>20</v>
      </c>
      <c r="B21" s="25">
        <v>5246</v>
      </c>
      <c r="C21" s="17" t="s">
        <v>294</v>
      </c>
      <c r="D21" s="17" t="s">
        <v>295</v>
      </c>
      <c r="E21" s="45" t="s">
        <v>296</v>
      </c>
      <c r="F21" s="25">
        <v>31</v>
      </c>
      <c r="G21" s="17" t="s">
        <v>74</v>
      </c>
      <c r="H21" s="18">
        <v>78</v>
      </c>
      <c r="I21" s="19">
        <f t="shared" si="0"/>
        <v>78</v>
      </c>
      <c r="J21" s="20">
        <f t="shared" si="1"/>
        <v>1</v>
      </c>
      <c r="K21" s="21">
        <f t="shared" si="2"/>
        <v>78</v>
      </c>
      <c r="L21" s="36" t="str">
        <f ca="1">IF(ISERROR(INDIRECT((ADDRESS(MATCH($C21,Этап1!$C:$C,0),8,4,1,"Этап1")))),"-",INDIRECT((ADDRESS(MATCH($C21,Этап1!$C:$C,0),8,4,1,"Этап1"))))</f>
        <v>-</v>
      </c>
      <c r="M21" s="36" t="str">
        <f ca="1">IF(ISERROR(INDIRECT((ADDRESS(MATCH($C21,Этап2!$C:$C,0),8,4,1,"Этап2")))),"-",INDIRECT((ADDRESS(MATCH($C21,Этап2!$C:$C,0),8,4,1,"Этап2"))))</f>
        <v>-</v>
      </c>
      <c r="N21" s="36" t="str">
        <f ca="1">IF(ISERROR(INDIRECT((ADDRESS(MATCH($C21,Этап3!$C:$C,0),8,4,1,"Этап3")))),"-",INDIRECT((ADDRESS(MATCH($C21,Этап3!$C:$C,0),8,4,1,"Этап3"))))</f>
        <v>-</v>
      </c>
      <c r="O21" s="46">
        <f ca="1">IF(ISERROR(INDIRECT((ADDRESS(MATCH($C21,Этап4!$C:$C,0),8,4,1,"Этап4")))),"-",INDIRECT((ADDRESS(MATCH($C21,Этап4!$C:$C,0),8,4,1,"Этап4"))))</f>
        <v>78</v>
      </c>
    </row>
    <row r="22" spans="1:15" s="39" customFormat="1" ht="11.25">
      <c r="A22" s="47">
        <v>21</v>
      </c>
      <c r="B22" s="25">
        <v>0</v>
      </c>
      <c r="C22" s="17" t="s">
        <v>223</v>
      </c>
      <c r="D22" s="17"/>
      <c r="E22" s="45"/>
      <c r="F22" s="25"/>
      <c r="G22" s="17"/>
      <c r="H22" s="18">
        <v>78</v>
      </c>
      <c r="I22" s="19">
        <f t="shared" si="0"/>
        <v>78</v>
      </c>
      <c r="J22" s="20">
        <f t="shared" si="1"/>
        <v>1</v>
      </c>
      <c r="K22" s="21">
        <f t="shared" si="2"/>
        <v>78</v>
      </c>
      <c r="L22" s="36" t="str">
        <f ca="1">IF(ISERROR(INDIRECT((ADDRESS(MATCH($C22,Этап1!$C:$C,0),8,4,1,"Этап1")))),"-",INDIRECT((ADDRESS(MATCH($C22,Этап1!$C:$C,0),8,4,1,"Этап1"))))</f>
        <v>-</v>
      </c>
      <c r="M22" s="36" t="str">
        <f ca="1">IF(ISERROR(INDIRECT((ADDRESS(MATCH($C22,Этап2!$C:$C,0),8,4,1,"Этап2")))),"-",INDIRECT((ADDRESS(MATCH($C22,Этап2!$C:$C,0),8,4,1,"Этап2"))))</f>
        <v>-</v>
      </c>
      <c r="N22" s="36">
        <f ca="1">IF(ISERROR(INDIRECT((ADDRESS(MATCH($C22,Этап3!$C:$C,0),8,4,1,"Этап3")))),"-",INDIRECT((ADDRESS(MATCH($C22,Этап3!$C:$C,0),8,4,1,"Этап3"))))</f>
        <v>78</v>
      </c>
      <c r="O22" s="46" t="str">
        <f ca="1">IF(ISERROR(INDIRECT((ADDRESS(MATCH($C22,Этап4!$C:$C,0),8,4,1,"Этап4")))),"-",INDIRECT((ADDRESS(MATCH($C22,Этап4!$C:$C,0),8,4,1,"Этап4"))))</f>
        <v>-</v>
      </c>
    </row>
    <row r="23" spans="1:15" s="39" customFormat="1" ht="11.25">
      <c r="A23" s="47">
        <v>22</v>
      </c>
      <c r="B23" s="25">
        <v>0</v>
      </c>
      <c r="C23" s="17" t="s">
        <v>238</v>
      </c>
      <c r="D23" s="17"/>
      <c r="E23" s="45"/>
      <c r="F23" s="25"/>
      <c r="G23" s="17"/>
      <c r="H23" s="18">
        <v>76</v>
      </c>
      <c r="I23" s="19">
        <f t="shared" si="0"/>
        <v>76</v>
      </c>
      <c r="J23" s="20">
        <f t="shared" si="1"/>
        <v>2</v>
      </c>
      <c r="K23" s="21">
        <f t="shared" si="2"/>
        <v>38</v>
      </c>
      <c r="L23" s="36" t="str">
        <f ca="1">IF(ISERROR(INDIRECT((ADDRESS(MATCH($C23,Этап1!$C:$C,0),8,4,1,"Этап1")))),"-",INDIRECT((ADDRESS(MATCH($C23,Этап1!$C:$C,0),8,4,1,"Этап1"))))</f>
        <v>-</v>
      </c>
      <c r="M23" s="36" t="str">
        <f ca="1">IF(ISERROR(INDIRECT((ADDRESS(MATCH($C23,Этап2!$C:$C,0),8,4,1,"Этап2")))),"-",INDIRECT((ADDRESS(MATCH($C23,Этап2!$C:$C,0),8,4,1,"Этап2"))))</f>
        <v>-</v>
      </c>
      <c r="N23" s="36">
        <f ca="1">IF(ISERROR(INDIRECT((ADDRESS(MATCH($C23,Этап3!$C:$C,0),8,4,1,"Этап3")))),"-",INDIRECT((ADDRESS(MATCH($C23,Этап3!$C:$C,0),8,4,1,"Этап3"))))</f>
        <v>14</v>
      </c>
      <c r="O23" s="46">
        <f ca="1">IF(ISERROR(INDIRECT((ADDRESS(MATCH($C23,Этап4!$C:$C,0),8,4,1,"Этап4")))),"-",INDIRECT((ADDRESS(MATCH($C23,Этап4!$C:$C,0),8,4,1,"Этап4"))))</f>
        <v>62</v>
      </c>
    </row>
    <row r="24" spans="1:15" s="39" customFormat="1" ht="11.25">
      <c r="A24" s="47">
        <v>23</v>
      </c>
      <c r="B24" s="25"/>
      <c r="C24" s="17" t="s">
        <v>207</v>
      </c>
      <c r="D24" s="17"/>
      <c r="E24" s="45" t="s">
        <v>208</v>
      </c>
      <c r="F24" s="25">
        <v>46</v>
      </c>
      <c r="G24" s="17" t="s">
        <v>147</v>
      </c>
      <c r="H24" s="18">
        <v>74</v>
      </c>
      <c r="I24" s="19">
        <f t="shared" si="0"/>
        <v>74</v>
      </c>
      <c r="J24" s="20">
        <f t="shared" si="1"/>
        <v>1</v>
      </c>
      <c r="K24" s="21">
        <f t="shared" si="2"/>
        <v>74</v>
      </c>
      <c r="L24" s="36" t="str">
        <f ca="1">IF(ISERROR(INDIRECT((ADDRESS(MATCH($C24,Этап1!$C:$C,0),8,4,1,"Этап1")))),"-",INDIRECT((ADDRESS(MATCH($C24,Этап1!$C:$C,0),8,4,1,"Этап1"))))</f>
        <v>-</v>
      </c>
      <c r="M24" s="36">
        <f ca="1">IF(ISERROR(INDIRECT((ADDRESS(MATCH($C24,Этап2!$C:$C,0),8,4,1,"Этап2")))),"-",INDIRECT((ADDRESS(MATCH($C24,Этап2!$C:$C,0),8,4,1,"Этап2"))))</f>
        <v>74</v>
      </c>
      <c r="N24" s="36" t="str">
        <f ca="1">IF(ISERROR(INDIRECT((ADDRESS(MATCH($C24,Этап3!$C:$C,0),8,4,1,"Этап3")))),"-",INDIRECT((ADDRESS(MATCH($C24,Этап3!$C:$C,0),8,4,1,"Этап3"))))</f>
        <v>-</v>
      </c>
      <c r="O24" s="46" t="str">
        <f ca="1">IF(ISERROR(INDIRECT((ADDRESS(MATCH($C24,Этап4!$C:$C,0),8,4,1,"Этап4")))),"-",INDIRECT((ADDRESS(MATCH($C24,Этап4!$C:$C,0),8,4,1,"Этап4"))))</f>
        <v>-</v>
      </c>
    </row>
    <row r="25" spans="1:15" s="39" customFormat="1" ht="11.25">
      <c r="A25" s="47">
        <v>24</v>
      </c>
      <c r="B25" s="25">
        <v>508</v>
      </c>
      <c r="C25" s="17" t="s">
        <v>297</v>
      </c>
      <c r="D25" s="17" t="s">
        <v>298</v>
      </c>
      <c r="E25" s="45" t="s">
        <v>163</v>
      </c>
      <c r="F25" s="25">
        <v>27</v>
      </c>
      <c r="G25" s="17" t="s">
        <v>148</v>
      </c>
      <c r="H25" s="18">
        <v>74</v>
      </c>
      <c r="I25" s="19">
        <f t="shared" si="0"/>
        <v>74</v>
      </c>
      <c r="J25" s="20">
        <f t="shared" si="1"/>
        <v>1</v>
      </c>
      <c r="K25" s="21">
        <f t="shared" si="2"/>
        <v>74</v>
      </c>
      <c r="L25" s="36" t="str">
        <f ca="1">IF(ISERROR(INDIRECT((ADDRESS(MATCH($C25,Этап1!$C:$C,0),8,4,1,"Этап1")))),"-",INDIRECT((ADDRESS(MATCH($C25,Этап1!$C:$C,0),8,4,1,"Этап1"))))</f>
        <v>-</v>
      </c>
      <c r="M25" s="36" t="str">
        <f ca="1">IF(ISERROR(INDIRECT((ADDRESS(MATCH($C25,Этап2!$C:$C,0),8,4,1,"Этап2")))),"-",INDIRECT((ADDRESS(MATCH($C25,Этап2!$C:$C,0),8,4,1,"Этап2"))))</f>
        <v>-</v>
      </c>
      <c r="N25" s="36" t="str">
        <f ca="1">IF(ISERROR(INDIRECT((ADDRESS(MATCH($C25,Этап3!$C:$C,0),8,4,1,"Этап3")))),"-",INDIRECT((ADDRESS(MATCH($C25,Этап3!$C:$C,0),8,4,1,"Этап3"))))</f>
        <v>-</v>
      </c>
      <c r="O25" s="46">
        <f ca="1">IF(ISERROR(INDIRECT((ADDRESS(MATCH($C25,Этап4!$C:$C,0),8,4,1,"Этап4")))),"-",INDIRECT((ADDRESS(MATCH($C25,Этап4!$C:$C,0),8,4,1,"Этап4"))))</f>
        <v>74</v>
      </c>
    </row>
    <row r="26" spans="1:15" s="39" customFormat="1" ht="11.25">
      <c r="A26" s="47">
        <v>25</v>
      </c>
      <c r="B26" s="25">
        <v>4695</v>
      </c>
      <c r="C26" s="17" t="s">
        <v>28</v>
      </c>
      <c r="D26" s="17"/>
      <c r="E26" s="45"/>
      <c r="F26" s="25">
        <v>28</v>
      </c>
      <c r="G26" s="17" t="s">
        <v>75</v>
      </c>
      <c r="H26" s="18">
        <v>74</v>
      </c>
      <c r="I26" s="19">
        <f t="shared" si="0"/>
        <v>74</v>
      </c>
      <c r="J26" s="20">
        <f t="shared" si="1"/>
        <v>1</v>
      </c>
      <c r="K26" s="21">
        <f t="shared" si="2"/>
        <v>74</v>
      </c>
      <c r="L26" s="36">
        <f ca="1">IF(ISERROR(INDIRECT((ADDRESS(MATCH($C26,Этап1!$C:$C,0),8,4,1,"Этап1")))),"-",INDIRECT((ADDRESS(MATCH($C26,Этап1!$C:$C,0),8,4,1,"Этап1"))))</f>
        <v>74</v>
      </c>
      <c r="M26" s="36" t="str">
        <f ca="1">IF(ISERROR(INDIRECT((ADDRESS(MATCH($C26,Этап2!$C:$C,0),8,4,1,"Этап2")))),"-",INDIRECT((ADDRESS(MATCH($C26,Этап2!$C:$C,0),8,4,1,"Этап2"))))</f>
        <v>-</v>
      </c>
      <c r="N26" s="36" t="str">
        <f ca="1">IF(ISERROR(INDIRECT((ADDRESS(MATCH($C26,Этап3!$C:$C,0),8,4,1,"Этап3")))),"-",INDIRECT((ADDRESS(MATCH($C26,Этап3!$C:$C,0),8,4,1,"Этап3"))))</f>
        <v>-</v>
      </c>
      <c r="O26" s="46" t="str">
        <f ca="1">IF(ISERROR(INDIRECT((ADDRESS(MATCH($C26,Этап4!$C:$C,0),8,4,1,"Этап4")))),"-",INDIRECT((ADDRESS(MATCH($C26,Этап4!$C:$C,0),8,4,1,"Этап4"))))</f>
        <v>-</v>
      </c>
    </row>
    <row r="27" spans="1:15" s="39" customFormat="1" ht="11.25">
      <c r="A27" s="47">
        <v>26</v>
      </c>
      <c r="B27" s="25">
        <v>0</v>
      </c>
      <c r="C27" s="17" t="s">
        <v>224</v>
      </c>
      <c r="D27" s="17"/>
      <c r="E27" s="45"/>
      <c r="F27" s="25"/>
      <c r="G27" s="17"/>
      <c r="H27" s="18">
        <v>74</v>
      </c>
      <c r="I27" s="19">
        <f t="shared" si="0"/>
        <v>74</v>
      </c>
      <c r="J27" s="20">
        <f t="shared" si="1"/>
        <v>1</v>
      </c>
      <c r="K27" s="21">
        <f t="shared" si="2"/>
        <v>74</v>
      </c>
      <c r="L27" s="36" t="str">
        <f ca="1">IF(ISERROR(INDIRECT((ADDRESS(MATCH($C27,Этап1!$C:$C,0),8,4,1,"Этап1")))),"-",INDIRECT((ADDRESS(MATCH($C27,Этап1!$C:$C,0),8,4,1,"Этап1"))))</f>
        <v>-</v>
      </c>
      <c r="M27" s="36" t="str">
        <f ca="1">IF(ISERROR(INDIRECT((ADDRESS(MATCH($C27,Этап2!$C:$C,0),8,4,1,"Этап2")))),"-",INDIRECT((ADDRESS(MATCH($C27,Этап2!$C:$C,0),8,4,1,"Этап2"))))</f>
        <v>-</v>
      </c>
      <c r="N27" s="36">
        <f ca="1">IF(ISERROR(INDIRECT((ADDRESS(MATCH($C27,Этап3!$C:$C,0),8,4,1,"Этап3")))),"-",INDIRECT((ADDRESS(MATCH($C27,Этап3!$C:$C,0),8,4,1,"Этап3"))))</f>
        <v>74</v>
      </c>
      <c r="O27" s="46" t="str">
        <f ca="1">IF(ISERROR(INDIRECT((ADDRESS(MATCH($C27,Этап4!$C:$C,0),8,4,1,"Этап4")))),"-",INDIRECT((ADDRESS(MATCH($C27,Этап4!$C:$C,0),8,4,1,"Этап4"))))</f>
        <v>-</v>
      </c>
    </row>
    <row r="28" spans="1:15" s="39" customFormat="1" ht="11.25">
      <c r="A28" s="47">
        <v>27</v>
      </c>
      <c r="B28" s="25">
        <v>0</v>
      </c>
      <c r="C28" s="17" t="s">
        <v>225</v>
      </c>
      <c r="D28" s="17"/>
      <c r="E28" s="45"/>
      <c r="F28" s="25"/>
      <c r="G28" s="17"/>
      <c r="H28" s="18">
        <v>70</v>
      </c>
      <c r="I28" s="19">
        <f t="shared" si="0"/>
        <v>70</v>
      </c>
      <c r="J28" s="20">
        <f t="shared" si="1"/>
        <v>1</v>
      </c>
      <c r="K28" s="21">
        <f t="shared" si="2"/>
        <v>70</v>
      </c>
      <c r="L28" s="36" t="str">
        <f ca="1">IF(ISERROR(INDIRECT((ADDRESS(MATCH($C28,Этап1!$C:$C,0),8,4,1,"Этап1")))),"-",INDIRECT((ADDRESS(MATCH($C28,Этап1!$C:$C,0),8,4,1,"Этап1"))))</f>
        <v>-</v>
      </c>
      <c r="M28" s="36" t="str">
        <f ca="1">IF(ISERROR(INDIRECT((ADDRESS(MATCH($C28,Этап2!$C:$C,0),8,4,1,"Этап2")))),"-",INDIRECT((ADDRESS(MATCH($C28,Этап2!$C:$C,0),8,4,1,"Этап2"))))</f>
        <v>-</v>
      </c>
      <c r="N28" s="36">
        <f ca="1">IF(ISERROR(INDIRECT((ADDRESS(MATCH($C28,Этап3!$C:$C,0),8,4,1,"Этап3")))),"-",INDIRECT((ADDRESS(MATCH($C28,Этап3!$C:$C,0),8,4,1,"Этап3"))))</f>
        <v>70</v>
      </c>
      <c r="O28" s="46" t="str">
        <f ca="1">IF(ISERROR(INDIRECT((ADDRESS(MATCH($C28,Этап4!$C:$C,0),8,4,1,"Этап4")))),"-",INDIRECT((ADDRESS(MATCH($C28,Этап4!$C:$C,0),8,4,1,"Этап4"))))</f>
        <v>-</v>
      </c>
    </row>
    <row r="29" spans="1:15" s="39" customFormat="1" ht="11.25">
      <c r="A29" s="47">
        <v>28</v>
      </c>
      <c r="B29" s="25">
        <v>216</v>
      </c>
      <c r="C29" s="17" t="s">
        <v>299</v>
      </c>
      <c r="D29" s="17" t="s">
        <v>300</v>
      </c>
      <c r="E29" s="45" t="s">
        <v>301</v>
      </c>
      <c r="F29" s="25">
        <v>32</v>
      </c>
      <c r="G29" s="17" t="s">
        <v>87</v>
      </c>
      <c r="H29" s="18">
        <v>70</v>
      </c>
      <c r="I29" s="19">
        <f t="shared" si="0"/>
        <v>70</v>
      </c>
      <c r="J29" s="20">
        <f t="shared" si="1"/>
        <v>1</v>
      </c>
      <c r="K29" s="21">
        <f t="shared" si="2"/>
        <v>70</v>
      </c>
      <c r="L29" s="36" t="str">
        <f ca="1">IF(ISERROR(INDIRECT((ADDRESS(MATCH($C29,Этап1!$C:$C,0),8,4,1,"Этап1")))),"-",INDIRECT((ADDRESS(MATCH($C29,Этап1!$C:$C,0),8,4,1,"Этап1"))))</f>
        <v>-</v>
      </c>
      <c r="M29" s="36" t="str">
        <f ca="1">IF(ISERROR(INDIRECT((ADDRESS(MATCH($C29,Этап2!$C:$C,0),8,4,1,"Этап2")))),"-",INDIRECT((ADDRESS(MATCH($C29,Этап2!$C:$C,0),8,4,1,"Этап2"))))</f>
        <v>-</v>
      </c>
      <c r="N29" s="36" t="str">
        <f ca="1">IF(ISERROR(INDIRECT((ADDRESS(MATCH($C29,Этап3!$C:$C,0),8,4,1,"Этап3")))),"-",INDIRECT((ADDRESS(MATCH($C29,Этап3!$C:$C,0),8,4,1,"Этап3"))))</f>
        <v>-</v>
      </c>
      <c r="O29" s="46">
        <f ca="1">IF(ISERROR(INDIRECT((ADDRESS(MATCH($C29,Этап4!$C:$C,0),8,4,1,"Этап4")))),"-",INDIRECT((ADDRESS(MATCH($C29,Этап4!$C:$C,0),8,4,1,"Этап4"))))</f>
        <v>70</v>
      </c>
    </row>
    <row r="30" spans="1:15" s="39" customFormat="1" ht="11.25">
      <c r="A30" s="47">
        <v>29</v>
      </c>
      <c r="B30" s="17"/>
      <c r="C30" s="45" t="s">
        <v>92</v>
      </c>
      <c r="D30" s="17"/>
      <c r="E30" s="17"/>
      <c r="F30" s="25">
        <v>28</v>
      </c>
      <c r="G30" s="45" t="s">
        <v>93</v>
      </c>
      <c r="H30" s="18">
        <v>70</v>
      </c>
      <c r="I30" s="19">
        <f t="shared" si="0"/>
        <v>70</v>
      </c>
      <c r="J30" s="20">
        <f t="shared" si="1"/>
        <v>1</v>
      </c>
      <c r="K30" s="21">
        <f t="shared" si="2"/>
        <v>70</v>
      </c>
      <c r="L30" s="36" t="str">
        <f ca="1">IF(ISERROR(INDIRECT((ADDRESS(MATCH($C30,Этап1!$C:$C,0),8,4,1,"Этап1")))),"-",INDIRECT((ADDRESS(MATCH($C30,Этап1!$C:$C,0),8,4,1,"Этап1"))))</f>
        <v>-</v>
      </c>
      <c r="M30" s="36">
        <f ca="1">IF(ISERROR(INDIRECT((ADDRESS(MATCH($C30,Этап2!$C:$C,0),8,4,1,"Этап2")))),"-",INDIRECT((ADDRESS(MATCH($C30,Этап2!$C:$C,0),8,4,1,"Этап2"))))</f>
        <v>70</v>
      </c>
      <c r="N30" s="36" t="str">
        <f ca="1">IF(ISERROR(INDIRECT((ADDRESS(MATCH($C30,Этап3!$C:$C,0),8,4,1,"Этап3")))),"-",INDIRECT((ADDRESS(MATCH($C30,Этап3!$C:$C,0),8,4,1,"Этап3"))))</f>
        <v>-</v>
      </c>
      <c r="O30" s="46" t="str">
        <f ca="1">IF(ISERROR(INDIRECT((ADDRESS(MATCH($C30,Этап4!$C:$C,0),8,4,1,"Этап4")))),"-",INDIRECT((ADDRESS(MATCH($C30,Этап4!$C:$C,0),8,4,1,"Этап4"))))</f>
        <v>-</v>
      </c>
    </row>
    <row r="31" spans="1:15" s="39" customFormat="1" ht="11.25">
      <c r="A31" s="47">
        <v>30</v>
      </c>
      <c r="B31" s="25">
        <v>763</v>
      </c>
      <c r="C31" s="17" t="s">
        <v>302</v>
      </c>
      <c r="D31" s="17" t="s">
        <v>303</v>
      </c>
      <c r="E31" s="45"/>
      <c r="F31" s="25">
        <v>47</v>
      </c>
      <c r="G31" s="17" t="s">
        <v>147</v>
      </c>
      <c r="H31" s="18">
        <v>66</v>
      </c>
      <c r="I31" s="19">
        <f t="shared" si="0"/>
        <v>66</v>
      </c>
      <c r="J31" s="20">
        <f t="shared" si="1"/>
        <v>1</v>
      </c>
      <c r="K31" s="21">
        <f t="shared" si="2"/>
        <v>66</v>
      </c>
      <c r="L31" s="36" t="str">
        <f ca="1">IF(ISERROR(INDIRECT((ADDRESS(MATCH($C31,Этап1!$C:$C,0),8,4,1,"Этап1")))),"-",INDIRECT((ADDRESS(MATCH($C31,Этап1!$C:$C,0),8,4,1,"Этап1"))))</f>
        <v>-</v>
      </c>
      <c r="M31" s="36" t="str">
        <f ca="1">IF(ISERROR(INDIRECT((ADDRESS(MATCH($C31,Этап2!$C:$C,0),8,4,1,"Этап2")))),"-",INDIRECT((ADDRESS(MATCH($C31,Этап2!$C:$C,0),8,4,1,"Этап2"))))</f>
        <v>-</v>
      </c>
      <c r="N31" s="36" t="str">
        <f ca="1">IF(ISERROR(INDIRECT((ADDRESS(MATCH($C31,Этап3!$C:$C,0),8,4,1,"Этап3")))),"-",INDIRECT((ADDRESS(MATCH($C31,Этап3!$C:$C,0),8,4,1,"Этап3"))))</f>
        <v>-</v>
      </c>
      <c r="O31" s="46">
        <f ca="1">IF(ISERROR(INDIRECT((ADDRESS(MATCH($C31,Этап4!$C:$C,0),8,4,1,"Этап4")))),"-",INDIRECT((ADDRESS(MATCH($C31,Этап4!$C:$C,0),8,4,1,"Этап4"))))</f>
        <v>66</v>
      </c>
    </row>
    <row r="32" spans="1:15" s="39" customFormat="1" ht="11.25">
      <c r="A32" s="47">
        <v>31</v>
      </c>
      <c r="B32" s="25">
        <v>0</v>
      </c>
      <c r="C32" s="17" t="s">
        <v>226</v>
      </c>
      <c r="D32" s="17"/>
      <c r="E32" s="45"/>
      <c r="F32" s="25"/>
      <c r="G32" s="17"/>
      <c r="H32" s="18">
        <v>66</v>
      </c>
      <c r="I32" s="19">
        <f t="shared" si="0"/>
        <v>66</v>
      </c>
      <c r="J32" s="20">
        <f t="shared" si="1"/>
        <v>1</v>
      </c>
      <c r="K32" s="21">
        <f t="shared" si="2"/>
        <v>66</v>
      </c>
      <c r="L32" s="36" t="str">
        <f ca="1">IF(ISERROR(INDIRECT((ADDRESS(MATCH($C32,Этап1!$C:$C,0),8,4,1,"Этап1")))),"-",INDIRECT((ADDRESS(MATCH($C32,Этап1!$C:$C,0),8,4,1,"Этап1"))))</f>
        <v>-</v>
      </c>
      <c r="M32" s="36" t="str">
        <f ca="1">IF(ISERROR(INDIRECT((ADDRESS(MATCH($C32,Этап2!$C:$C,0),8,4,1,"Этап2")))),"-",INDIRECT((ADDRESS(MATCH($C32,Этап2!$C:$C,0),8,4,1,"Этап2"))))</f>
        <v>-</v>
      </c>
      <c r="N32" s="36">
        <f ca="1">IF(ISERROR(INDIRECT((ADDRESS(MATCH($C32,Этап3!$C:$C,0),8,4,1,"Этап3")))),"-",INDIRECT((ADDRESS(MATCH($C32,Этап3!$C:$C,0),8,4,1,"Этап3"))))</f>
        <v>66</v>
      </c>
      <c r="O32" s="46" t="str">
        <f ca="1">IF(ISERROR(INDIRECT((ADDRESS(MATCH($C32,Этап4!$C:$C,0),8,4,1,"Этап4")))),"-",INDIRECT((ADDRESS(MATCH($C32,Этап4!$C:$C,0),8,4,1,"Этап4"))))</f>
        <v>-</v>
      </c>
    </row>
    <row r="33" spans="1:15" s="39" customFormat="1" ht="11.25">
      <c r="A33" s="47">
        <v>32</v>
      </c>
      <c r="B33" s="17"/>
      <c r="C33" s="45" t="s">
        <v>32</v>
      </c>
      <c r="D33" s="17"/>
      <c r="E33" s="17"/>
      <c r="F33" s="25">
        <v>37</v>
      </c>
      <c r="G33" s="45" t="s">
        <v>74</v>
      </c>
      <c r="H33" s="18">
        <v>66</v>
      </c>
      <c r="I33" s="19">
        <f t="shared" si="0"/>
        <v>66</v>
      </c>
      <c r="J33" s="20">
        <f t="shared" si="1"/>
        <v>1</v>
      </c>
      <c r="K33" s="21">
        <f t="shared" si="2"/>
        <v>66</v>
      </c>
      <c r="L33" s="36" t="str">
        <f ca="1">IF(ISERROR(INDIRECT((ADDRESS(MATCH($C33,Этап1!$C:$C,0),8,4,1,"Этап1")))),"-",INDIRECT((ADDRESS(MATCH($C33,Этап1!$C:$C,0),8,4,1,"Этап1"))))</f>
        <v>-</v>
      </c>
      <c r="M33" s="36">
        <f ca="1">IF(ISERROR(INDIRECT((ADDRESS(MATCH($C33,Этап2!$C:$C,0),8,4,1,"Этап2")))),"-",INDIRECT((ADDRESS(MATCH($C33,Этап2!$C:$C,0),8,4,1,"Этап2"))))</f>
        <v>66</v>
      </c>
      <c r="N33" s="36" t="str">
        <f ca="1">IF(ISERROR(INDIRECT((ADDRESS(MATCH($C33,Этап3!$C:$C,0),8,4,1,"Этап3")))),"-",INDIRECT((ADDRESS(MATCH($C33,Этап3!$C:$C,0),8,4,1,"Этап3"))))</f>
        <v>-</v>
      </c>
      <c r="O33" s="46" t="str">
        <f ca="1">IF(ISERROR(INDIRECT((ADDRESS(MATCH($C33,Этап4!$C:$C,0),8,4,1,"Этап4")))),"-",INDIRECT((ADDRESS(MATCH($C33,Этап4!$C:$C,0),8,4,1,"Этап4"))))</f>
        <v>-</v>
      </c>
    </row>
    <row r="34" spans="1:15" s="39" customFormat="1" ht="11.25">
      <c r="A34" s="47">
        <v>33</v>
      </c>
      <c r="B34" s="17"/>
      <c r="C34" s="45" t="s">
        <v>94</v>
      </c>
      <c r="D34" s="17"/>
      <c r="E34" s="17"/>
      <c r="F34" s="25">
        <v>31</v>
      </c>
      <c r="G34" s="45" t="s">
        <v>95</v>
      </c>
      <c r="H34" s="18">
        <v>62</v>
      </c>
      <c r="I34" s="19">
        <f aca="true" t="shared" si="3" ref="I34:I65">SUM(L34:O34)</f>
        <v>62</v>
      </c>
      <c r="J34" s="20">
        <f aca="true" t="shared" si="4" ref="J34:J65">COUNTIF(L34:O34,"&lt;&gt;-")</f>
        <v>1</v>
      </c>
      <c r="K34" s="21">
        <f aca="true" t="shared" si="5" ref="K34:K65">I34/J34</f>
        <v>62</v>
      </c>
      <c r="L34" s="36" t="str">
        <f ca="1">IF(ISERROR(INDIRECT((ADDRESS(MATCH($C34,Этап1!$C:$C,0),8,4,1,"Этап1")))),"-",INDIRECT((ADDRESS(MATCH($C34,Этап1!$C:$C,0),8,4,1,"Этап1"))))</f>
        <v>-</v>
      </c>
      <c r="M34" s="36">
        <f ca="1">IF(ISERROR(INDIRECT((ADDRESS(MATCH($C34,Этап2!$C:$C,0),8,4,1,"Этап2")))),"-",INDIRECT((ADDRESS(MATCH($C34,Этап2!$C:$C,0),8,4,1,"Этап2"))))</f>
        <v>62</v>
      </c>
      <c r="N34" s="36" t="str">
        <f ca="1">IF(ISERROR(INDIRECT((ADDRESS(MATCH($C34,Этап3!$C:$C,0),8,4,1,"Этап3")))),"-",INDIRECT((ADDRESS(MATCH($C34,Этап3!$C:$C,0),8,4,1,"Этап3"))))</f>
        <v>-</v>
      </c>
      <c r="O34" s="46" t="str">
        <f ca="1">IF(ISERROR(INDIRECT((ADDRESS(MATCH($C34,Этап4!$C:$C,0),8,4,1,"Этап4")))),"-",INDIRECT((ADDRESS(MATCH($C34,Этап4!$C:$C,0),8,4,1,"Этап4"))))</f>
        <v>-</v>
      </c>
    </row>
    <row r="35" spans="1:15" s="39" customFormat="1" ht="11.25">
      <c r="A35" s="47">
        <v>34</v>
      </c>
      <c r="B35" s="25">
        <v>0</v>
      </c>
      <c r="C35" s="17" t="s">
        <v>72</v>
      </c>
      <c r="D35" s="17"/>
      <c r="E35" s="45"/>
      <c r="F35" s="25">
        <v>30</v>
      </c>
      <c r="G35" s="17" t="s">
        <v>76</v>
      </c>
      <c r="H35" s="18">
        <v>62</v>
      </c>
      <c r="I35" s="19">
        <f t="shared" si="3"/>
        <v>62</v>
      </c>
      <c r="J35" s="20">
        <f t="shared" si="4"/>
        <v>3</v>
      </c>
      <c r="K35" s="21">
        <f t="shared" si="5"/>
        <v>20.666666666666668</v>
      </c>
      <c r="L35" s="36">
        <f ca="1">IF(ISERROR(INDIRECT((ADDRESS(MATCH($C35,Этап1!$C:$C,0),8,4,1,"Этап1")))),"-",INDIRECT((ADDRESS(MATCH($C35,Этап1!$C:$C,0),8,4,1,"Этап1"))))</f>
        <v>18</v>
      </c>
      <c r="M35" s="36">
        <f ca="1">IF(ISERROR(INDIRECT((ADDRESS(MATCH($C35,Этап2!$C:$C,0),8,4,1,"Этап2")))),"-",INDIRECT((ADDRESS(MATCH($C35,Этап2!$C:$C,0),8,4,1,"Этап2"))))</f>
        <v>7</v>
      </c>
      <c r="N35" s="36" t="str">
        <f ca="1">IF(ISERROR(INDIRECT((ADDRESS(MATCH($C35,Этап3!$C:$C,0),8,4,1,"Этап3")))),"-",INDIRECT((ADDRESS(MATCH($C35,Этап3!$C:$C,0),8,4,1,"Этап3"))))</f>
        <v>-</v>
      </c>
      <c r="O35" s="46">
        <f ca="1">IF(ISERROR(INDIRECT((ADDRESS(MATCH($C35,Этап4!$C:$C,0),8,4,1,"Этап4")))),"-",INDIRECT((ADDRESS(MATCH($C35,Этап4!$C:$C,0),8,4,1,"Этап4"))))</f>
        <v>37</v>
      </c>
    </row>
    <row r="36" spans="1:15" s="39" customFormat="1" ht="11.25">
      <c r="A36" s="47">
        <v>35</v>
      </c>
      <c r="B36" s="25">
        <v>5721</v>
      </c>
      <c r="C36" s="17" t="s">
        <v>177</v>
      </c>
      <c r="D36" s="17" t="s">
        <v>178</v>
      </c>
      <c r="E36" s="45"/>
      <c r="F36" s="25">
        <v>28</v>
      </c>
      <c r="G36" s="17" t="s">
        <v>74</v>
      </c>
      <c r="H36" s="18">
        <v>58</v>
      </c>
      <c r="I36" s="19">
        <f t="shared" si="3"/>
        <v>58</v>
      </c>
      <c r="J36" s="20">
        <f t="shared" si="4"/>
        <v>1</v>
      </c>
      <c r="K36" s="21">
        <f t="shared" si="5"/>
        <v>58</v>
      </c>
      <c r="L36" s="36" t="str">
        <f ca="1">IF(ISERROR(INDIRECT((ADDRESS(MATCH($C36,Этап1!$C:$C,0),8,4,1,"Этап1")))),"-",INDIRECT((ADDRESS(MATCH($C36,Этап1!$C:$C,0),8,4,1,"Этап1"))))</f>
        <v>-</v>
      </c>
      <c r="M36" s="36" t="str">
        <f ca="1">IF(ISERROR(INDIRECT((ADDRESS(MATCH($C36,Этап2!$C:$C,0),8,4,1,"Этап2")))),"-",INDIRECT((ADDRESS(MATCH($C36,Этап2!$C:$C,0),8,4,1,"Этап2"))))</f>
        <v>-</v>
      </c>
      <c r="N36" s="36" t="str">
        <f ca="1">IF(ISERROR(INDIRECT((ADDRESS(MATCH($C36,Этап3!$C:$C,0),8,4,1,"Этап3")))),"-",INDIRECT((ADDRESS(MATCH($C36,Этап3!$C:$C,0),8,4,1,"Этап3"))))</f>
        <v>-</v>
      </c>
      <c r="O36" s="46">
        <f ca="1">IF(ISERROR(INDIRECT((ADDRESS(MATCH($C36,Этап4!$C:$C,0),8,4,1,"Этап4")))),"-",INDIRECT((ADDRESS(MATCH($C36,Этап4!$C:$C,0),8,4,1,"Этап4"))))</f>
        <v>58</v>
      </c>
    </row>
    <row r="37" spans="1:15" s="39" customFormat="1" ht="11.25">
      <c r="A37" s="47">
        <v>36</v>
      </c>
      <c r="B37" s="25">
        <v>4714</v>
      </c>
      <c r="C37" s="17" t="s">
        <v>27</v>
      </c>
      <c r="D37" s="17" t="s">
        <v>175</v>
      </c>
      <c r="E37" s="45" t="s">
        <v>176</v>
      </c>
      <c r="F37" s="25">
        <v>25</v>
      </c>
      <c r="G37" s="17" t="s">
        <v>74</v>
      </c>
      <c r="H37" s="18">
        <v>58</v>
      </c>
      <c r="I37" s="19">
        <f t="shared" si="3"/>
        <v>58</v>
      </c>
      <c r="J37" s="20">
        <f t="shared" si="4"/>
        <v>1</v>
      </c>
      <c r="K37" s="21">
        <f t="shared" si="5"/>
        <v>58</v>
      </c>
      <c r="L37" s="36">
        <f ca="1">IF(ISERROR(INDIRECT((ADDRESS(MATCH($C37,Этап1!$C:$C,0),8,4,1,"Этап1")))),"-",INDIRECT((ADDRESS(MATCH($C37,Этап1!$C:$C,0),8,4,1,"Этап1"))))</f>
        <v>58</v>
      </c>
      <c r="M37" s="36" t="str">
        <f ca="1">IF(ISERROR(INDIRECT((ADDRESS(MATCH($C37,Этап2!$C:$C,0),8,4,1,"Этап2")))),"-",INDIRECT((ADDRESS(MATCH($C37,Этап2!$C:$C,0),8,4,1,"Этап2"))))</f>
        <v>-</v>
      </c>
      <c r="N37" s="36" t="str">
        <f ca="1">IF(ISERROR(INDIRECT((ADDRESS(MATCH($C37,Этап3!$C:$C,0),8,4,1,"Этап3")))),"-",INDIRECT((ADDRESS(MATCH($C37,Этап3!$C:$C,0),8,4,1,"Этап3"))))</f>
        <v>-</v>
      </c>
      <c r="O37" s="46" t="str">
        <f ca="1">IF(ISERROR(INDIRECT((ADDRESS(MATCH($C37,Этап4!$C:$C,0),8,4,1,"Этап4")))),"-",INDIRECT((ADDRESS(MATCH($C37,Этап4!$C:$C,0),8,4,1,"Этап4"))))</f>
        <v>-</v>
      </c>
    </row>
    <row r="38" spans="1:15" s="39" customFormat="1" ht="11.25">
      <c r="A38" s="47">
        <v>37</v>
      </c>
      <c r="B38" s="17"/>
      <c r="C38" s="45" t="s">
        <v>96</v>
      </c>
      <c r="D38" s="17"/>
      <c r="E38" s="17"/>
      <c r="F38" s="25">
        <v>25</v>
      </c>
      <c r="G38" s="45" t="s">
        <v>74</v>
      </c>
      <c r="H38" s="18">
        <v>55</v>
      </c>
      <c r="I38" s="19">
        <f t="shared" si="3"/>
        <v>55</v>
      </c>
      <c r="J38" s="20">
        <f t="shared" si="4"/>
        <v>1</v>
      </c>
      <c r="K38" s="21">
        <f t="shared" si="5"/>
        <v>55</v>
      </c>
      <c r="L38" s="36" t="str">
        <f ca="1">IF(ISERROR(INDIRECT((ADDRESS(MATCH($C38,Этап1!$C:$C,0),8,4,1,"Этап1")))),"-",INDIRECT((ADDRESS(MATCH($C38,Этап1!$C:$C,0),8,4,1,"Этап1"))))</f>
        <v>-</v>
      </c>
      <c r="M38" s="36">
        <f ca="1">IF(ISERROR(INDIRECT((ADDRESS(MATCH($C38,Этап2!$C:$C,0),8,4,1,"Этап2")))),"-",INDIRECT((ADDRESS(MATCH($C38,Этап2!$C:$C,0),8,4,1,"Этап2"))))</f>
        <v>55</v>
      </c>
      <c r="N38" s="36" t="str">
        <f ca="1">IF(ISERROR(INDIRECT((ADDRESS(MATCH($C38,Этап3!$C:$C,0),8,4,1,"Этап3")))),"-",INDIRECT((ADDRESS(MATCH($C38,Этап3!$C:$C,0),8,4,1,"Этап3"))))</f>
        <v>-</v>
      </c>
      <c r="O38" s="46" t="str">
        <f ca="1">IF(ISERROR(INDIRECT((ADDRESS(MATCH($C38,Этап4!$C:$C,0),8,4,1,"Этап4")))),"-",INDIRECT((ADDRESS(MATCH($C38,Этап4!$C:$C,0),8,4,1,"Этап4"))))</f>
        <v>-</v>
      </c>
    </row>
    <row r="39" spans="1:15" s="39" customFormat="1" ht="11.25">
      <c r="A39" s="47">
        <v>38</v>
      </c>
      <c r="B39" s="25">
        <v>271</v>
      </c>
      <c r="C39" s="17" t="s">
        <v>306</v>
      </c>
      <c r="D39" s="17" t="s">
        <v>307</v>
      </c>
      <c r="E39" s="45"/>
      <c r="F39" s="25">
        <v>31</v>
      </c>
      <c r="G39" s="17" t="s">
        <v>74</v>
      </c>
      <c r="H39" s="18">
        <v>55</v>
      </c>
      <c r="I39" s="19">
        <f t="shared" si="3"/>
        <v>55</v>
      </c>
      <c r="J39" s="20">
        <f t="shared" si="4"/>
        <v>1</v>
      </c>
      <c r="K39" s="21">
        <f t="shared" si="5"/>
        <v>55</v>
      </c>
      <c r="L39" s="36" t="str">
        <f ca="1">IF(ISERROR(INDIRECT((ADDRESS(MATCH($C39,Этап1!$C:$C,0),8,4,1,"Этап1")))),"-",INDIRECT((ADDRESS(MATCH($C39,Этап1!$C:$C,0),8,4,1,"Этап1"))))</f>
        <v>-</v>
      </c>
      <c r="M39" s="36" t="str">
        <f ca="1">IF(ISERROR(INDIRECT((ADDRESS(MATCH($C39,Этап2!$C:$C,0),8,4,1,"Этап2")))),"-",INDIRECT((ADDRESS(MATCH($C39,Этап2!$C:$C,0),8,4,1,"Этап2"))))</f>
        <v>-</v>
      </c>
      <c r="N39" s="36" t="str">
        <f ca="1">IF(ISERROR(INDIRECT((ADDRESS(MATCH($C39,Этап3!$C:$C,0),8,4,1,"Этап3")))),"-",INDIRECT((ADDRESS(MATCH($C39,Этап3!$C:$C,0),8,4,1,"Этап3"))))</f>
        <v>-</v>
      </c>
      <c r="O39" s="46">
        <f ca="1">IF(ISERROR(INDIRECT((ADDRESS(MATCH($C39,Этап4!$C:$C,0),8,4,1,"Этап4")))),"-",INDIRECT((ADDRESS(MATCH($C39,Этап4!$C:$C,0),8,4,1,"Этап4"))))</f>
        <v>55</v>
      </c>
    </row>
    <row r="40" spans="1:15" s="39" customFormat="1" ht="11.25">
      <c r="A40" s="47">
        <v>39</v>
      </c>
      <c r="B40" s="25">
        <v>5642</v>
      </c>
      <c r="C40" s="17" t="s">
        <v>227</v>
      </c>
      <c r="D40" s="17"/>
      <c r="E40" s="45"/>
      <c r="F40" s="25"/>
      <c r="G40" s="17"/>
      <c r="H40" s="18">
        <v>55</v>
      </c>
      <c r="I40" s="19">
        <f t="shared" si="3"/>
        <v>55</v>
      </c>
      <c r="J40" s="20">
        <f t="shared" si="4"/>
        <v>1</v>
      </c>
      <c r="K40" s="21">
        <f t="shared" si="5"/>
        <v>55</v>
      </c>
      <c r="L40" s="36" t="str">
        <f ca="1">IF(ISERROR(INDIRECT((ADDRESS(MATCH($C40,Этап1!$C:$C,0),8,4,1,"Этап1")))),"-",INDIRECT((ADDRESS(MATCH($C40,Этап1!$C:$C,0),8,4,1,"Этап1"))))</f>
        <v>-</v>
      </c>
      <c r="M40" s="36" t="str">
        <f ca="1">IF(ISERROR(INDIRECT((ADDRESS(MATCH($C40,Этап2!$C:$C,0),8,4,1,"Этап2")))),"-",INDIRECT((ADDRESS(MATCH($C40,Этап2!$C:$C,0),8,4,1,"Этап2"))))</f>
        <v>-</v>
      </c>
      <c r="N40" s="36">
        <f ca="1">IF(ISERROR(INDIRECT((ADDRESS(MATCH($C40,Этап3!$C:$C,0),8,4,1,"Этап3")))),"-",INDIRECT((ADDRESS(MATCH($C40,Этап3!$C:$C,0),8,4,1,"Этап3"))))</f>
        <v>55</v>
      </c>
      <c r="O40" s="46" t="str">
        <f ca="1">IF(ISERROR(INDIRECT((ADDRESS(MATCH($C40,Этап4!$C:$C,0),8,4,1,"Этап4")))),"-",INDIRECT((ADDRESS(MATCH($C40,Этап4!$C:$C,0),8,4,1,"Этап4"))))</f>
        <v>-</v>
      </c>
    </row>
    <row r="41" spans="1:15" s="39" customFormat="1" ht="11.25">
      <c r="A41" s="47">
        <v>40</v>
      </c>
      <c r="B41" s="25">
        <v>313</v>
      </c>
      <c r="C41" s="17" t="s">
        <v>181</v>
      </c>
      <c r="D41" s="17" t="s">
        <v>182</v>
      </c>
      <c r="E41" s="45"/>
      <c r="F41" s="25">
        <v>28</v>
      </c>
      <c r="G41" s="17" t="s">
        <v>74</v>
      </c>
      <c r="H41" s="18">
        <v>52</v>
      </c>
      <c r="I41" s="19">
        <f t="shared" si="3"/>
        <v>52</v>
      </c>
      <c r="J41" s="20">
        <f t="shared" si="4"/>
        <v>1</v>
      </c>
      <c r="K41" s="21">
        <f t="shared" si="5"/>
        <v>52</v>
      </c>
      <c r="L41" s="36" t="str">
        <f ca="1">IF(ISERROR(INDIRECT((ADDRESS(MATCH($C41,Этап1!$C:$C,0),8,4,1,"Этап1")))),"-",INDIRECT((ADDRESS(MATCH($C41,Этап1!$C:$C,0),8,4,1,"Этап1"))))</f>
        <v>-</v>
      </c>
      <c r="M41" s="36" t="str">
        <f ca="1">IF(ISERROR(INDIRECT((ADDRESS(MATCH($C41,Этап2!$C:$C,0),8,4,1,"Этап2")))),"-",INDIRECT((ADDRESS(MATCH($C41,Этап2!$C:$C,0),8,4,1,"Этап2"))))</f>
        <v>-</v>
      </c>
      <c r="N41" s="36" t="str">
        <f ca="1">IF(ISERROR(INDIRECT((ADDRESS(MATCH($C41,Этап3!$C:$C,0),8,4,1,"Этап3")))),"-",INDIRECT((ADDRESS(MATCH($C41,Этап3!$C:$C,0),8,4,1,"Этап3"))))</f>
        <v>-</v>
      </c>
      <c r="O41" s="46">
        <f ca="1">IF(ISERROR(INDIRECT((ADDRESS(MATCH($C41,Этап4!$C:$C,0),8,4,1,"Этап4")))),"-",INDIRECT((ADDRESS(MATCH($C41,Этап4!$C:$C,0),8,4,1,"Этап4"))))</f>
        <v>52</v>
      </c>
    </row>
    <row r="42" spans="1:15" s="39" customFormat="1" ht="11.25">
      <c r="A42" s="47">
        <v>41</v>
      </c>
      <c r="B42" s="25"/>
      <c r="C42" s="17" t="s">
        <v>216</v>
      </c>
      <c r="D42" s="17"/>
      <c r="E42" s="45"/>
      <c r="F42" s="25">
        <v>45</v>
      </c>
      <c r="G42" s="17"/>
      <c r="H42" s="18">
        <v>52</v>
      </c>
      <c r="I42" s="19">
        <f t="shared" si="3"/>
        <v>52</v>
      </c>
      <c r="J42" s="20">
        <f t="shared" si="4"/>
        <v>1</v>
      </c>
      <c r="K42" s="21">
        <f t="shared" si="5"/>
        <v>52</v>
      </c>
      <c r="L42" s="36" t="str">
        <f ca="1">IF(ISERROR(INDIRECT((ADDRESS(MATCH($C42,Этап1!$C:$C,0),8,4,1,"Этап1")))),"-",INDIRECT((ADDRESS(MATCH($C42,Этап1!$C:$C,0),8,4,1,"Этап1"))))</f>
        <v>-</v>
      </c>
      <c r="M42" s="36" t="str">
        <f ca="1">IF(ISERROR(INDIRECT((ADDRESS(MATCH($C42,Этап2!$C:$C,0),8,4,1,"Этап2")))),"-",INDIRECT((ADDRESS(MATCH($C42,Этап2!$C:$C,0),8,4,1,"Этап2"))))</f>
        <v>-</v>
      </c>
      <c r="N42" s="36">
        <f ca="1">IF(ISERROR(INDIRECT((ADDRESS(MATCH($C42,Этап3!$C:$C,0),8,4,1,"Этап3")))),"-",INDIRECT((ADDRESS(MATCH($C42,Этап3!$C:$C,0),8,4,1,"Этап3"))))</f>
        <v>52</v>
      </c>
      <c r="O42" s="46" t="str">
        <f ca="1">IF(ISERROR(INDIRECT((ADDRESS(MATCH($C42,Этап4!$C:$C,0),8,4,1,"Этап4")))),"-",INDIRECT((ADDRESS(MATCH($C42,Этап4!$C:$C,0),8,4,1,"Этап4"))))</f>
        <v>-</v>
      </c>
    </row>
    <row r="43" spans="1:15" s="39" customFormat="1" ht="11.25">
      <c r="A43" s="47">
        <v>42</v>
      </c>
      <c r="B43" s="17"/>
      <c r="C43" s="45" t="s">
        <v>106</v>
      </c>
      <c r="D43" s="17"/>
      <c r="E43" s="17"/>
      <c r="F43" s="25">
        <v>32</v>
      </c>
      <c r="G43" s="45"/>
      <c r="H43" s="18">
        <v>52</v>
      </c>
      <c r="I43" s="19">
        <f t="shared" si="3"/>
        <v>52</v>
      </c>
      <c r="J43" s="20">
        <f t="shared" si="4"/>
        <v>2</v>
      </c>
      <c r="K43" s="21">
        <f t="shared" si="5"/>
        <v>26</v>
      </c>
      <c r="L43" s="36" t="str">
        <f ca="1">IF(ISERROR(INDIRECT((ADDRESS(MATCH($C43,Этап1!$C:$C,0),8,4,1,"Этап1")))),"-",INDIRECT((ADDRESS(MATCH($C43,Этап1!$C:$C,0),8,4,1,"Этап1"))))</f>
        <v>-</v>
      </c>
      <c r="M43" s="36">
        <f ca="1">IF(ISERROR(INDIRECT((ADDRESS(MATCH($C43,Этап2!$C:$C,0),8,4,1,"Этап2")))),"-",INDIRECT((ADDRESS(MATCH($C43,Этап2!$C:$C,0),8,4,1,"Этап2"))))</f>
        <v>18</v>
      </c>
      <c r="N43" s="36">
        <f ca="1">IF(ISERROR(INDIRECT((ADDRESS(MATCH($C43,Этап3!$C:$C,0),8,4,1,"Этап3")))),"-",INDIRECT((ADDRESS(MATCH($C43,Этап3!$C:$C,0),8,4,1,"Этап3"))))</f>
        <v>34</v>
      </c>
      <c r="O43" s="46" t="str">
        <f ca="1">IF(ISERROR(INDIRECT((ADDRESS(MATCH($C43,Этап4!$C:$C,0),8,4,1,"Этап4")))),"-",INDIRECT((ADDRESS(MATCH($C43,Этап4!$C:$C,0),8,4,1,"Этап4"))))</f>
        <v>-</v>
      </c>
    </row>
    <row r="44" spans="1:15" s="39" customFormat="1" ht="11.25">
      <c r="A44" s="47">
        <v>43</v>
      </c>
      <c r="B44" s="25">
        <v>6101</v>
      </c>
      <c r="C44" s="17" t="s">
        <v>355</v>
      </c>
      <c r="D44" s="17" t="s">
        <v>356</v>
      </c>
      <c r="E44" s="45" t="s">
        <v>357</v>
      </c>
      <c r="F44" s="25">
        <v>15</v>
      </c>
      <c r="G44" s="17" t="s">
        <v>75</v>
      </c>
      <c r="H44" s="18">
        <v>50</v>
      </c>
      <c r="I44" s="19">
        <f t="shared" si="3"/>
        <v>50</v>
      </c>
      <c r="J44" s="20">
        <f t="shared" si="4"/>
        <v>1</v>
      </c>
      <c r="K44" s="21">
        <f t="shared" si="5"/>
        <v>50</v>
      </c>
      <c r="L44" s="36" t="str">
        <f ca="1">IF(ISERROR(INDIRECT((ADDRESS(MATCH($C44,Этап1!$C:$C,0),8,4,1,"Этап1")))),"-",INDIRECT((ADDRESS(MATCH($C44,Этап1!$C:$C,0),8,4,1,"Этап1"))))</f>
        <v>-</v>
      </c>
      <c r="M44" s="36" t="str">
        <f ca="1">IF(ISERROR(INDIRECT((ADDRESS(MATCH($C44,Этап2!$C:$C,0),8,4,1,"Этап2")))),"-",INDIRECT((ADDRESS(MATCH($C44,Этап2!$C:$C,0),8,4,1,"Этап2"))))</f>
        <v>-</v>
      </c>
      <c r="N44" s="36" t="str">
        <f ca="1">IF(ISERROR(INDIRECT((ADDRESS(MATCH($C44,Этап3!$C:$C,0),8,4,1,"Этап3")))),"-",INDIRECT((ADDRESS(MATCH($C44,Этап3!$C:$C,0),8,4,1,"Этап3"))))</f>
        <v>-</v>
      </c>
      <c r="O44" s="46">
        <f ca="1">IF(ISERROR(INDIRECT((ADDRESS(MATCH($C44,Этап4!$C:$C,0),8,4,1,"Этап4")))),"-",INDIRECT((ADDRESS(MATCH($C44,Этап4!$C:$C,0),8,4,1,"Этап4"))))</f>
        <v>50</v>
      </c>
    </row>
    <row r="45" spans="1:15" s="39" customFormat="1" ht="11.25">
      <c r="A45" s="47">
        <v>44</v>
      </c>
      <c r="B45" s="25">
        <v>4692</v>
      </c>
      <c r="C45" s="17" t="s">
        <v>48</v>
      </c>
      <c r="D45" s="17" t="s">
        <v>164</v>
      </c>
      <c r="E45" s="45"/>
      <c r="F45" s="25">
        <v>35</v>
      </c>
      <c r="G45" s="17" t="s">
        <v>74</v>
      </c>
      <c r="H45" s="18">
        <v>49</v>
      </c>
      <c r="I45" s="19">
        <f t="shared" si="3"/>
        <v>49</v>
      </c>
      <c r="J45" s="20">
        <f t="shared" si="4"/>
        <v>1</v>
      </c>
      <c r="K45" s="21">
        <f t="shared" si="5"/>
        <v>49</v>
      </c>
      <c r="L45" s="36" t="str">
        <f ca="1">IF(ISERROR(INDIRECT((ADDRESS(MATCH($C45,Этап1!$C:$C,0),8,4,1,"Этап1")))),"-",INDIRECT((ADDRESS(MATCH($C45,Этап1!$C:$C,0),8,4,1,"Этап1"))))</f>
        <v>-</v>
      </c>
      <c r="M45" s="36">
        <f ca="1">IF(ISERROR(INDIRECT((ADDRESS(MATCH($C45,Этап2!$C:$C,0),8,4,1,"Этап2")))),"-",INDIRECT((ADDRESS(MATCH($C45,Этап2!$C:$C,0),8,4,1,"Этап2"))))</f>
        <v>49</v>
      </c>
      <c r="N45" s="36" t="str">
        <f ca="1">IF(ISERROR(INDIRECT((ADDRESS(MATCH($C45,Этап3!$C:$C,0),8,4,1,"Этап3")))),"-",INDIRECT((ADDRESS(MATCH($C45,Этап3!$C:$C,0),8,4,1,"Этап3"))))</f>
        <v>-</v>
      </c>
      <c r="O45" s="46" t="str">
        <f ca="1">IF(ISERROR(INDIRECT((ADDRESS(MATCH($C45,Этап4!$C:$C,0),8,4,1,"Этап4")))),"-",INDIRECT((ADDRESS(MATCH($C45,Этап4!$C:$C,0),8,4,1,"Этап4"))))</f>
        <v>-</v>
      </c>
    </row>
    <row r="46" spans="1:15" s="39" customFormat="1" ht="11.25">
      <c r="A46" s="47">
        <v>45</v>
      </c>
      <c r="B46" s="25">
        <v>4693</v>
      </c>
      <c r="C46" s="17" t="s">
        <v>38</v>
      </c>
      <c r="D46" s="17" t="s">
        <v>39</v>
      </c>
      <c r="E46" s="45" t="s">
        <v>162</v>
      </c>
      <c r="F46" s="25">
        <v>48</v>
      </c>
      <c r="G46" s="17" t="s">
        <v>74</v>
      </c>
      <c r="H46" s="18">
        <v>49</v>
      </c>
      <c r="I46" s="19">
        <f t="shared" si="3"/>
        <v>49</v>
      </c>
      <c r="J46" s="20">
        <f t="shared" si="4"/>
        <v>1</v>
      </c>
      <c r="K46" s="21">
        <f t="shared" si="5"/>
        <v>49</v>
      </c>
      <c r="L46" s="36">
        <f ca="1">IF(ISERROR(INDIRECT((ADDRESS(MATCH($C46,Этап1!$C:$C,0),8,4,1,"Этап1")))),"-",INDIRECT((ADDRESS(MATCH($C46,Этап1!$C:$C,0),8,4,1,"Этап1"))))</f>
        <v>49</v>
      </c>
      <c r="M46" s="36" t="str">
        <f ca="1">IF(ISERROR(INDIRECT((ADDRESS(MATCH($C46,Этап2!$C:$C,0),8,4,1,"Этап2")))),"-",INDIRECT((ADDRESS(MATCH($C46,Этап2!$C:$C,0),8,4,1,"Этап2"))))</f>
        <v>-</v>
      </c>
      <c r="N46" s="36" t="str">
        <f ca="1">IF(ISERROR(INDIRECT((ADDRESS(MATCH($C46,Этап3!$C:$C,0),8,4,1,"Этап3")))),"-",INDIRECT((ADDRESS(MATCH($C46,Этап3!$C:$C,0),8,4,1,"Этап3"))))</f>
        <v>-</v>
      </c>
      <c r="O46" s="46" t="str">
        <f ca="1">IF(ISERROR(INDIRECT((ADDRESS(MATCH($C46,Этап4!$C:$C,0),8,4,1,"Этап4")))),"-",INDIRECT((ADDRESS(MATCH($C46,Этап4!$C:$C,0),8,4,1,"Этап4"))))</f>
        <v>-</v>
      </c>
    </row>
    <row r="47" spans="1:15" s="39" customFormat="1" ht="11.25">
      <c r="A47" s="47">
        <v>46</v>
      </c>
      <c r="B47" s="25"/>
      <c r="C47" s="17" t="s">
        <v>212</v>
      </c>
      <c r="D47" s="17"/>
      <c r="E47" s="45"/>
      <c r="F47" s="25">
        <v>52</v>
      </c>
      <c r="G47" s="17" t="s">
        <v>211</v>
      </c>
      <c r="H47" s="18">
        <v>49</v>
      </c>
      <c r="I47" s="19">
        <f t="shared" si="3"/>
        <v>49</v>
      </c>
      <c r="J47" s="20">
        <f t="shared" si="4"/>
        <v>1</v>
      </c>
      <c r="K47" s="21">
        <f t="shared" si="5"/>
        <v>49</v>
      </c>
      <c r="L47" s="36" t="str">
        <f ca="1">IF(ISERROR(INDIRECT((ADDRESS(MATCH($C47,Этап1!$C:$C,0),8,4,1,"Этап1")))),"-",INDIRECT((ADDRESS(MATCH($C47,Этап1!$C:$C,0),8,4,1,"Этап1"))))</f>
        <v>-</v>
      </c>
      <c r="M47" s="36" t="str">
        <f ca="1">IF(ISERROR(INDIRECT((ADDRESS(MATCH($C47,Этап2!$C:$C,0),8,4,1,"Этап2")))),"-",INDIRECT((ADDRESS(MATCH($C47,Этап2!$C:$C,0),8,4,1,"Этап2"))))</f>
        <v>-</v>
      </c>
      <c r="N47" s="36" t="str">
        <f ca="1">IF(ISERROR(INDIRECT((ADDRESS(MATCH($C47,Этап3!$C:$C,0),8,4,1,"Этап3")))),"-",INDIRECT((ADDRESS(MATCH($C47,Этап3!$C:$C,0),8,4,1,"Этап3"))))</f>
        <v>-</v>
      </c>
      <c r="O47" s="46">
        <f ca="1">IF(ISERROR(INDIRECT((ADDRESS(MATCH($C47,Этап4!$C:$C,0),8,4,1,"Этап4")))),"-",INDIRECT((ADDRESS(MATCH($C47,Этап4!$C:$C,0),8,4,1,"Этап4"))))</f>
        <v>49</v>
      </c>
    </row>
    <row r="48" spans="1:15" s="39" customFormat="1" ht="11.25">
      <c r="A48" s="47">
        <v>47</v>
      </c>
      <c r="B48" s="25">
        <v>0</v>
      </c>
      <c r="C48" s="17" t="s">
        <v>228</v>
      </c>
      <c r="D48" s="17"/>
      <c r="E48" s="45"/>
      <c r="F48" s="25"/>
      <c r="G48" s="17"/>
      <c r="H48" s="18">
        <v>49</v>
      </c>
      <c r="I48" s="19">
        <f t="shared" si="3"/>
        <v>49</v>
      </c>
      <c r="J48" s="20">
        <f t="shared" si="4"/>
        <v>1</v>
      </c>
      <c r="K48" s="21">
        <f t="shared" si="5"/>
        <v>49</v>
      </c>
      <c r="L48" s="36" t="str">
        <f ca="1">IF(ISERROR(INDIRECT((ADDRESS(MATCH($C48,Этап1!$C:$C,0),8,4,1,"Этап1")))),"-",INDIRECT((ADDRESS(MATCH($C48,Этап1!$C:$C,0),8,4,1,"Этап1"))))</f>
        <v>-</v>
      </c>
      <c r="M48" s="36" t="str">
        <f ca="1">IF(ISERROR(INDIRECT((ADDRESS(MATCH($C48,Этап2!$C:$C,0),8,4,1,"Этап2")))),"-",INDIRECT((ADDRESS(MATCH($C48,Этап2!$C:$C,0),8,4,1,"Этап2"))))</f>
        <v>-</v>
      </c>
      <c r="N48" s="36">
        <f ca="1">IF(ISERROR(INDIRECT((ADDRESS(MATCH($C48,Этап3!$C:$C,0),8,4,1,"Этап3")))),"-",INDIRECT((ADDRESS(MATCH($C48,Этап3!$C:$C,0),8,4,1,"Этап3"))))</f>
        <v>49</v>
      </c>
      <c r="O48" s="46" t="str">
        <f ca="1">IF(ISERROR(INDIRECT((ADDRESS(MATCH($C48,Этап4!$C:$C,0),8,4,1,"Этап4")))),"-",INDIRECT((ADDRESS(MATCH($C48,Этап4!$C:$C,0),8,4,1,"Этап4"))))</f>
        <v>-</v>
      </c>
    </row>
    <row r="49" spans="1:15" ht="11.25">
      <c r="A49" s="47">
        <v>48</v>
      </c>
      <c r="B49" s="25">
        <v>4255</v>
      </c>
      <c r="C49" s="17" t="s">
        <v>358</v>
      </c>
      <c r="D49" s="17" t="s">
        <v>359</v>
      </c>
      <c r="E49" s="45"/>
      <c r="F49" s="25">
        <v>17</v>
      </c>
      <c r="G49" s="17" t="s">
        <v>360</v>
      </c>
      <c r="H49" s="18">
        <v>46</v>
      </c>
      <c r="I49" s="19">
        <f t="shared" si="3"/>
        <v>46</v>
      </c>
      <c r="J49" s="20">
        <f t="shared" si="4"/>
        <v>1</v>
      </c>
      <c r="K49" s="21">
        <f t="shared" si="5"/>
        <v>46</v>
      </c>
      <c r="L49" s="36" t="str">
        <f ca="1">IF(ISERROR(INDIRECT((ADDRESS(MATCH($C49,Этап1!$C:$C,0),8,4,1,"Этап1")))),"-",INDIRECT((ADDRESS(MATCH($C49,Этап1!$C:$C,0),8,4,1,"Этап1"))))</f>
        <v>-</v>
      </c>
      <c r="M49" s="36" t="str">
        <f ca="1">IF(ISERROR(INDIRECT((ADDRESS(MATCH($C49,Этап2!$C:$C,0),8,4,1,"Этап2")))),"-",INDIRECT((ADDRESS(MATCH($C49,Этап2!$C:$C,0),8,4,1,"Этап2"))))</f>
        <v>-</v>
      </c>
      <c r="N49" s="36" t="str">
        <f ca="1">IF(ISERROR(INDIRECT((ADDRESS(MATCH($C49,Этап3!$C:$C,0),8,4,1,"Этап3")))),"-",INDIRECT((ADDRESS(MATCH($C49,Этап3!$C:$C,0),8,4,1,"Этап3"))))</f>
        <v>-</v>
      </c>
      <c r="O49" s="46">
        <f ca="1">IF(ISERROR(INDIRECT((ADDRESS(MATCH($C49,Этап4!$C:$C,0),8,4,1,"Этап4")))),"-",INDIRECT((ADDRESS(MATCH($C49,Этап4!$C:$C,0),8,4,1,"Этап4"))))</f>
        <v>46</v>
      </c>
    </row>
    <row r="50" spans="1:15" ht="11.25">
      <c r="A50" s="47">
        <v>49</v>
      </c>
      <c r="B50" s="25">
        <v>0</v>
      </c>
      <c r="C50" s="17" t="s">
        <v>66</v>
      </c>
      <c r="D50" s="17"/>
      <c r="E50" s="45"/>
      <c r="F50" s="25">
        <v>14</v>
      </c>
      <c r="G50" s="17" t="s">
        <v>74</v>
      </c>
      <c r="H50" s="18">
        <v>46</v>
      </c>
      <c r="I50" s="19">
        <f t="shared" si="3"/>
        <v>46</v>
      </c>
      <c r="J50" s="20">
        <f t="shared" si="4"/>
        <v>1</v>
      </c>
      <c r="K50" s="21">
        <f t="shared" si="5"/>
        <v>46</v>
      </c>
      <c r="L50" s="36">
        <f ca="1">IF(ISERROR(INDIRECT((ADDRESS(MATCH($C50,Этап1!$C:$C,0),8,4,1,"Этап1")))),"-",INDIRECT((ADDRESS(MATCH($C50,Этап1!$C:$C,0),8,4,1,"Этап1"))))</f>
        <v>46</v>
      </c>
      <c r="M50" s="36" t="str">
        <f ca="1">IF(ISERROR(INDIRECT((ADDRESS(MATCH($C50,Этап2!$C:$C,0),8,4,1,"Этап2")))),"-",INDIRECT((ADDRESS(MATCH($C50,Этап2!$C:$C,0),8,4,1,"Этап2"))))</f>
        <v>-</v>
      </c>
      <c r="N50" s="36" t="str">
        <f ca="1">IF(ISERROR(INDIRECT((ADDRESS(MATCH($C50,Этап3!$C:$C,0),8,4,1,"Этап3")))),"-",INDIRECT((ADDRESS(MATCH($C50,Этап3!$C:$C,0),8,4,1,"Этап3"))))</f>
        <v>-</v>
      </c>
      <c r="O50" s="46" t="str">
        <f ca="1">IF(ISERROR(INDIRECT((ADDRESS(MATCH($C50,Этап4!$C:$C,0),8,4,1,"Этап4")))),"-",INDIRECT((ADDRESS(MATCH($C50,Этап4!$C:$C,0),8,4,1,"Этап4"))))</f>
        <v>-</v>
      </c>
    </row>
    <row r="51" spans="1:15" ht="11.25">
      <c r="A51" s="47">
        <v>50</v>
      </c>
      <c r="B51" s="25">
        <v>2203</v>
      </c>
      <c r="C51" s="17" t="s">
        <v>310</v>
      </c>
      <c r="D51" s="17" t="s">
        <v>311</v>
      </c>
      <c r="E51" s="45">
        <v>854</v>
      </c>
      <c r="F51" s="25">
        <v>30</v>
      </c>
      <c r="G51" s="17" t="s">
        <v>74</v>
      </c>
      <c r="H51" s="18">
        <v>46</v>
      </c>
      <c r="I51" s="19">
        <f t="shared" si="3"/>
        <v>46</v>
      </c>
      <c r="J51" s="20">
        <f t="shared" si="4"/>
        <v>1</v>
      </c>
      <c r="K51" s="21">
        <f t="shared" si="5"/>
        <v>46</v>
      </c>
      <c r="L51" s="36" t="str">
        <f ca="1">IF(ISERROR(INDIRECT((ADDRESS(MATCH($C51,Этап1!$C:$C,0),8,4,1,"Этап1")))),"-",INDIRECT((ADDRESS(MATCH($C51,Этап1!$C:$C,0),8,4,1,"Этап1"))))</f>
        <v>-</v>
      </c>
      <c r="M51" s="36" t="str">
        <f ca="1">IF(ISERROR(INDIRECT((ADDRESS(MATCH($C51,Этап2!$C:$C,0),8,4,1,"Этап2")))),"-",INDIRECT((ADDRESS(MATCH($C51,Этап2!$C:$C,0),8,4,1,"Этап2"))))</f>
        <v>-</v>
      </c>
      <c r="N51" s="36" t="str">
        <f ca="1">IF(ISERROR(INDIRECT((ADDRESS(MATCH($C51,Этап3!$C:$C,0),8,4,1,"Этап3")))),"-",INDIRECT((ADDRESS(MATCH($C51,Этап3!$C:$C,0),8,4,1,"Этап3"))))</f>
        <v>-</v>
      </c>
      <c r="O51" s="46">
        <f ca="1">IF(ISERROR(INDIRECT((ADDRESS(MATCH($C51,Этап4!$C:$C,0),8,4,1,"Этап4")))),"-",INDIRECT((ADDRESS(MATCH($C51,Этап4!$C:$C,0),8,4,1,"Этап4"))))</f>
        <v>46</v>
      </c>
    </row>
    <row r="52" spans="1:15" ht="11.25">
      <c r="A52" s="47">
        <v>51</v>
      </c>
      <c r="B52" s="25">
        <v>86</v>
      </c>
      <c r="C52" s="17" t="s">
        <v>229</v>
      </c>
      <c r="D52" s="17"/>
      <c r="E52" s="45"/>
      <c r="F52" s="25"/>
      <c r="G52" s="17"/>
      <c r="H52" s="18">
        <v>46</v>
      </c>
      <c r="I52" s="19">
        <f t="shared" si="3"/>
        <v>46</v>
      </c>
      <c r="J52" s="20">
        <f t="shared" si="4"/>
        <v>1</v>
      </c>
      <c r="K52" s="21">
        <f t="shared" si="5"/>
        <v>46</v>
      </c>
      <c r="L52" s="36" t="str">
        <f ca="1">IF(ISERROR(INDIRECT((ADDRESS(MATCH($C52,Этап1!$C:$C,0),8,4,1,"Этап1")))),"-",INDIRECT((ADDRESS(MATCH($C52,Этап1!$C:$C,0),8,4,1,"Этап1"))))</f>
        <v>-</v>
      </c>
      <c r="M52" s="36" t="str">
        <f ca="1">IF(ISERROR(INDIRECT((ADDRESS(MATCH($C52,Этап2!$C:$C,0),8,4,1,"Этап2")))),"-",INDIRECT((ADDRESS(MATCH($C52,Этап2!$C:$C,0),8,4,1,"Этап2"))))</f>
        <v>-</v>
      </c>
      <c r="N52" s="36">
        <f ca="1">IF(ISERROR(INDIRECT((ADDRESS(MATCH($C52,Этап3!$C:$C,0),8,4,1,"Этап3")))),"-",INDIRECT((ADDRESS(MATCH($C52,Этап3!$C:$C,0),8,4,1,"Этап3"))))</f>
        <v>46</v>
      </c>
      <c r="O52" s="46" t="str">
        <f ca="1">IF(ISERROR(INDIRECT((ADDRESS(MATCH($C52,Этап4!$C:$C,0),8,4,1,"Этап4")))),"-",INDIRECT((ADDRESS(MATCH($C52,Этап4!$C:$C,0),8,4,1,"Этап4"))))</f>
        <v>-</v>
      </c>
    </row>
    <row r="53" spans="1:15" ht="11.25">
      <c r="A53" s="47">
        <v>52</v>
      </c>
      <c r="B53" s="25">
        <v>5460</v>
      </c>
      <c r="C53" s="45" t="s">
        <v>97</v>
      </c>
      <c r="D53" s="17"/>
      <c r="E53" s="17"/>
      <c r="F53" s="25">
        <v>49</v>
      </c>
      <c r="G53" s="45" t="s">
        <v>91</v>
      </c>
      <c r="H53" s="18">
        <v>46</v>
      </c>
      <c r="I53" s="19">
        <f t="shared" si="3"/>
        <v>46</v>
      </c>
      <c r="J53" s="20">
        <f t="shared" si="4"/>
        <v>1</v>
      </c>
      <c r="K53" s="21">
        <f t="shared" si="5"/>
        <v>46</v>
      </c>
      <c r="L53" s="36" t="str">
        <f ca="1">IF(ISERROR(INDIRECT((ADDRESS(MATCH($C53,Этап1!$C:$C,0),8,4,1,"Этап1")))),"-",INDIRECT((ADDRESS(MATCH($C53,Этап1!$C:$C,0),8,4,1,"Этап1"))))</f>
        <v>-</v>
      </c>
      <c r="M53" s="36">
        <f ca="1">IF(ISERROR(INDIRECT((ADDRESS(MATCH($C53,Этап2!$C:$C,0),8,4,1,"Этап2")))),"-",INDIRECT((ADDRESS(MATCH($C53,Этап2!$C:$C,0),8,4,1,"Этап2"))))</f>
        <v>46</v>
      </c>
      <c r="N53" s="36" t="str">
        <f ca="1">IF(ISERROR(INDIRECT((ADDRESS(MATCH($C53,Этап3!$C:$C,0),8,4,1,"Этап3")))),"-",INDIRECT((ADDRESS(MATCH($C53,Этап3!$C:$C,0),8,4,1,"Этап3"))))</f>
        <v>-</v>
      </c>
      <c r="O53" s="46" t="str">
        <f ca="1">IF(ISERROR(INDIRECT((ADDRESS(MATCH($C53,Этап4!$C:$C,0),8,4,1,"Этап4")))),"-",INDIRECT((ADDRESS(MATCH($C53,Этап4!$C:$C,0),8,4,1,"Этап4"))))</f>
        <v>-</v>
      </c>
    </row>
    <row r="54" spans="1:15" ht="11.25">
      <c r="A54" s="47">
        <v>53</v>
      </c>
      <c r="B54" s="25">
        <v>0</v>
      </c>
      <c r="C54" s="17" t="s">
        <v>230</v>
      </c>
      <c r="D54" s="17"/>
      <c r="E54" s="45"/>
      <c r="F54" s="25"/>
      <c r="G54" s="17"/>
      <c r="H54" s="18">
        <v>43</v>
      </c>
      <c r="I54" s="19">
        <f t="shared" si="3"/>
        <v>43</v>
      </c>
      <c r="J54" s="20">
        <f t="shared" si="4"/>
        <v>1</v>
      </c>
      <c r="K54" s="21">
        <f t="shared" si="5"/>
        <v>43</v>
      </c>
      <c r="L54" s="36" t="str">
        <f ca="1">IF(ISERROR(INDIRECT((ADDRESS(MATCH($C54,Этап1!$C:$C,0),8,4,1,"Этап1")))),"-",INDIRECT((ADDRESS(MATCH($C54,Этап1!$C:$C,0),8,4,1,"Этап1"))))</f>
        <v>-</v>
      </c>
      <c r="M54" s="36" t="str">
        <f ca="1">IF(ISERROR(INDIRECT((ADDRESS(MATCH($C54,Этап2!$C:$C,0),8,4,1,"Этап2")))),"-",INDIRECT((ADDRESS(MATCH($C54,Этап2!$C:$C,0),8,4,1,"Этап2"))))</f>
        <v>-</v>
      </c>
      <c r="N54" s="36">
        <f ca="1">IF(ISERROR(INDIRECT((ADDRESS(MATCH($C54,Этап3!$C:$C,0),8,4,1,"Этап3")))),"-",INDIRECT((ADDRESS(MATCH($C54,Этап3!$C:$C,0),8,4,1,"Этап3"))))</f>
        <v>43</v>
      </c>
      <c r="O54" s="46" t="str">
        <f ca="1">IF(ISERROR(INDIRECT((ADDRESS(MATCH($C54,Этап4!$C:$C,0),8,4,1,"Этап4")))),"-",INDIRECT((ADDRESS(MATCH($C54,Этап4!$C:$C,0),8,4,1,"Этап4"))))</f>
        <v>-</v>
      </c>
    </row>
    <row r="55" spans="1:15" ht="11.25">
      <c r="A55" s="47">
        <v>54</v>
      </c>
      <c r="B55" s="25">
        <v>306</v>
      </c>
      <c r="C55" s="17" t="s">
        <v>312</v>
      </c>
      <c r="D55" s="17" t="s">
        <v>313</v>
      </c>
      <c r="E55" s="45" t="s">
        <v>393</v>
      </c>
      <c r="F55" s="25">
        <v>33</v>
      </c>
      <c r="G55" s="17" t="s">
        <v>74</v>
      </c>
      <c r="H55" s="18">
        <v>43</v>
      </c>
      <c r="I55" s="19">
        <f t="shared" si="3"/>
        <v>43</v>
      </c>
      <c r="J55" s="20">
        <f t="shared" si="4"/>
        <v>1</v>
      </c>
      <c r="K55" s="21">
        <f t="shared" si="5"/>
        <v>43</v>
      </c>
      <c r="L55" s="36" t="str">
        <f ca="1">IF(ISERROR(INDIRECT((ADDRESS(MATCH($C55,Этап1!$C:$C,0),8,4,1,"Этап1")))),"-",INDIRECT((ADDRESS(MATCH($C55,Этап1!$C:$C,0),8,4,1,"Этап1"))))</f>
        <v>-</v>
      </c>
      <c r="M55" s="36" t="str">
        <f ca="1">IF(ISERROR(INDIRECT((ADDRESS(MATCH($C55,Этап2!$C:$C,0),8,4,1,"Этап2")))),"-",INDIRECT((ADDRESS(MATCH($C55,Этап2!$C:$C,0),8,4,1,"Этап2"))))</f>
        <v>-</v>
      </c>
      <c r="N55" s="36" t="str">
        <f ca="1">IF(ISERROR(INDIRECT((ADDRESS(MATCH($C55,Этап3!$C:$C,0),8,4,1,"Этап3")))),"-",INDIRECT((ADDRESS(MATCH($C55,Этап3!$C:$C,0),8,4,1,"Этап3"))))</f>
        <v>-</v>
      </c>
      <c r="O55" s="46">
        <f ca="1">IF(ISERROR(INDIRECT((ADDRESS(MATCH($C55,Этап4!$C:$C,0),8,4,1,"Этап4")))),"-",INDIRECT((ADDRESS(MATCH($C55,Этап4!$C:$C,0),8,4,1,"Этап4"))))</f>
        <v>43</v>
      </c>
    </row>
    <row r="56" spans="1:15" ht="11.25">
      <c r="A56" s="47">
        <v>55</v>
      </c>
      <c r="B56" s="17"/>
      <c r="C56" s="45" t="s">
        <v>98</v>
      </c>
      <c r="D56" s="17"/>
      <c r="E56" s="17"/>
      <c r="F56" s="25">
        <v>22</v>
      </c>
      <c r="G56" s="45" t="s">
        <v>74</v>
      </c>
      <c r="H56" s="18">
        <v>43</v>
      </c>
      <c r="I56" s="19">
        <f t="shared" si="3"/>
        <v>43</v>
      </c>
      <c r="J56" s="20">
        <f t="shared" si="4"/>
        <v>1</v>
      </c>
      <c r="K56" s="21">
        <f t="shared" si="5"/>
        <v>43</v>
      </c>
      <c r="L56" s="36" t="str">
        <f ca="1">IF(ISERROR(INDIRECT((ADDRESS(MATCH($C56,Этап1!$C:$C,0),8,4,1,"Этап1")))),"-",INDIRECT((ADDRESS(MATCH($C56,Этап1!$C:$C,0),8,4,1,"Этап1"))))</f>
        <v>-</v>
      </c>
      <c r="M56" s="36">
        <f ca="1">IF(ISERROR(INDIRECT((ADDRESS(MATCH($C56,Этап2!$C:$C,0),8,4,1,"Этап2")))),"-",INDIRECT((ADDRESS(MATCH($C56,Этап2!$C:$C,0),8,4,1,"Этап2"))))</f>
        <v>43</v>
      </c>
      <c r="N56" s="36" t="str">
        <f ca="1">IF(ISERROR(INDIRECT((ADDRESS(MATCH($C56,Этап3!$C:$C,0),8,4,1,"Этап3")))),"-",INDIRECT((ADDRESS(MATCH($C56,Этап3!$C:$C,0),8,4,1,"Этап3"))))</f>
        <v>-</v>
      </c>
      <c r="O56" s="46" t="str">
        <f ca="1">IF(ISERROR(INDIRECT((ADDRESS(MATCH($C56,Этап4!$C:$C,0),8,4,1,"Этап4")))),"-",INDIRECT((ADDRESS(MATCH($C56,Этап4!$C:$C,0),8,4,1,"Этап4"))))</f>
        <v>-</v>
      </c>
    </row>
    <row r="57" spans="1:15" ht="11.25">
      <c r="A57" s="47">
        <v>56</v>
      </c>
      <c r="B57" s="25">
        <v>6102</v>
      </c>
      <c r="C57" s="17" t="s">
        <v>361</v>
      </c>
      <c r="D57" s="17" t="s">
        <v>362</v>
      </c>
      <c r="E57" s="45" t="s">
        <v>363</v>
      </c>
      <c r="F57" s="25">
        <v>37</v>
      </c>
      <c r="G57" s="17" t="s">
        <v>75</v>
      </c>
      <c r="H57" s="18">
        <v>43</v>
      </c>
      <c r="I57" s="19">
        <f t="shared" si="3"/>
        <v>43</v>
      </c>
      <c r="J57" s="20">
        <f t="shared" si="4"/>
        <v>1</v>
      </c>
      <c r="K57" s="21">
        <f t="shared" si="5"/>
        <v>43</v>
      </c>
      <c r="L57" s="36" t="str">
        <f ca="1">IF(ISERROR(INDIRECT((ADDRESS(MATCH($C57,Этап1!$C:$C,0),8,4,1,"Этап1")))),"-",INDIRECT((ADDRESS(MATCH($C57,Этап1!$C:$C,0),8,4,1,"Этап1"))))</f>
        <v>-</v>
      </c>
      <c r="M57" s="36" t="str">
        <f ca="1">IF(ISERROR(INDIRECT((ADDRESS(MATCH($C57,Этап2!$C:$C,0),8,4,1,"Этап2")))),"-",INDIRECT((ADDRESS(MATCH($C57,Этап2!$C:$C,0),8,4,1,"Этап2"))))</f>
        <v>-</v>
      </c>
      <c r="N57" s="36" t="str">
        <f ca="1">IF(ISERROR(INDIRECT((ADDRESS(MATCH($C57,Этап3!$C:$C,0),8,4,1,"Этап3")))),"-",INDIRECT((ADDRESS(MATCH($C57,Этап3!$C:$C,0),8,4,1,"Этап3"))))</f>
        <v>-</v>
      </c>
      <c r="O57" s="46">
        <f ca="1">IF(ISERROR(INDIRECT((ADDRESS(MATCH($C57,Этап4!$C:$C,0),8,4,1,"Этап4")))),"-",INDIRECT((ADDRESS(MATCH($C57,Этап4!$C:$C,0),8,4,1,"Этап4"))))</f>
        <v>43</v>
      </c>
    </row>
    <row r="58" spans="1:15" ht="11.25">
      <c r="A58" s="47">
        <v>57</v>
      </c>
      <c r="B58" s="25">
        <v>0</v>
      </c>
      <c r="C58" s="17" t="s">
        <v>67</v>
      </c>
      <c r="D58" s="17"/>
      <c r="E58" s="45"/>
      <c r="F58" s="25">
        <v>15</v>
      </c>
      <c r="G58" s="17" t="s">
        <v>74</v>
      </c>
      <c r="H58" s="18">
        <v>43</v>
      </c>
      <c r="I58" s="19">
        <f t="shared" si="3"/>
        <v>43</v>
      </c>
      <c r="J58" s="20">
        <f t="shared" si="4"/>
        <v>1</v>
      </c>
      <c r="K58" s="21">
        <f t="shared" si="5"/>
        <v>43</v>
      </c>
      <c r="L58" s="36">
        <f ca="1">IF(ISERROR(INDIRECT((ADDRESS(MATCH($C58,Этап1!$C:$C,0),8,4,1,"Этап1")))),"-",INDIRECT((ADDRESS(MATCH($C58,Этап1!$C:$C,0),8,4,1,"Этап1"))))</f>
        <v>43</v>
      </c>
      <c r="M58" s="36" t="str">
        <f ca="1">IF(ISERROR(INDIRECT((ADDRESS(MATCH($C58,Этап2!$C:$C,0),8,4,1,"Этап2")))),"-",INDIRECT((ADDRESS(MATCH($C58,Этап2!$C:$C,0),8,4,1,"Этап2"))))</f>
        <v>-</v>
      </c>
      <c r="N58" s="36" t="str">
        <f ca="1">IF(ISERROR(INDIRECT((ADDRESS(MATCH($C58,Этап3!$C:$C,0),8,4,1,"Этап3")))),"-",INDIRECT((ADDRESS(MATCH($C58,Этап3!$C:$C,0),8,4,1,"Этап3"))))</f>
        <v>-</v>
      </c>
      <c r="O58" s="46" t="str">
        <f ca="1">IF(ISERROR(INDIRECT((ADDRESS(MATCH($C58,Этап4!$C:$C,0),8,4,1,"Этап4")))),"-",INDIRECT((ADDRESS(MATCH($C58,Этап4!$C:$C,0),8,4,1,"Этап4"))))</f>
        <v>-</v>
      </c>
    </row>
    <row r="59" spans="1:15" ht="11.25">
      <c r="A59" s="47">
        <v>58</v>
      </c>
      <c r="B59" s="25">
        <v>504</v>
      </c>
      <c r="C59" s="17" t="s">
        <v>20</v>
      </c>
      <c r="D59" s="17" t="s">
        <v>184</v>
      </c>
      <c r="E59" s="45" t="s">
        <v>185</v>
      </c>
      <c r="F59" s="25">
        <v>28</v>
      </c>
      <c r="G59" s="17" t="s">
        <v>74</v>
      </c>
      <c r="H59" s="18">
        <v>41</v>
      </c>
      <c r="I59" s="19">
        <f t="shared" si="3"/>
        <v>41</v>
      </c>
      <c r="J59" s="20">
        <f t="shared" si="4"/>
        <v>1</v>
      </c>
      <c r="K59" s="21">
        <f t="shared" si="5"/>
        <v>41</v>
      </c>
      <c r="L59" s="36" t="str">
        <f ca="1">IF(ISERROR(INDIRECT((ADDRESS(MATCH($C59,Этап1!$C:$C,0),8,4,1,"Этап1")))),"-",INDIRECT((ADDRESS(MATCH($C59,Этап1!$C:$C,0),8,4,1,"Этап1"))))</f>
        <v>-</v>
      </c>
      <c r="M59" s="36" t="str">
        <f ca="1">IF(ISERROR(INDIRECT((ADDRESS(MATCH($C59,Этап2!$C:$C,0),8,4,1,"Этап2")))),"-",INDIRECT((ADDRESS(MATCH($C59,Этап2!$C:$C,0),8,4,1,"Этап2"))))</f>
        <v>-</v>
      </c>
      <c r="N59" s="36" t="str">
        <f ca="1">IF(ISERROR(INDIRECT((ADDRESS(MATCH($C59,Этап3!$C:$C,0),8,4,1,"Этап3")))),"-",INDIRECT((ADDRESS(MATCH($C59,Этап3!$C:$C,0),8,4,1,"Этап3"))))</f>
        <v>-</v>
      </c>
      <c r="O59" s="46">
        <f ca="1">IF(ISERROR(INDIRECT((ADDRESS(MATCH($C59,Этап4!$C:$C,0),8,4,1,"Этап4")))),"-",INDIRECT((ADDRESS(MATCH($C59,Этап4!$C:$C,0),8,4,1,"Этап4"))))</f>
        <v>41</v>
      </c>
    </row>
    <row r="60" spans="1:15" ht="11.25">
      <c r="A60" s="47">
        <v>59</v>
      </c>
      <c r="B60" s="25">
        <v>2360</v>
      </c>
      <c r="C60" s="17" t="s">
        <v>36</v>
      </c>
      <c r="D60" s="17"/>
      <c r="E60" s="45"/>
      <c r="F60" s="25">
        <v>43</v>
      </c>
      <c r="G60" s="17" t="s">
        <v>74</v>
      </c>
      <c r="H60" s="18">
        <v>40</v>
      </c>
      <c r="I60" s="19">
        <f t="shared" si="3"/>
        <v>40</v>
      </c>
      <c r="J60" s="20">
        <f t="shared" si="4"/>
        <v>1</v>
      </c>
      <c r="K60" s="21">
        <f t="shared" si="5"/>
        <v>40</v>
      </c>
      <c r="L60" s="36">
        <f ca="1">IF(ISERROR(INDIRECT((ADDRESS(MATCH($C60,Этап1!$C:$C,0),8,4,1,"Этап1")))),"-",INDIRECT((ADDRESS(MATCH($C60,Этап1!$C:$C,0),8,4,1,"Этап1"))))</f>
        <v>40</v>
      </c>
      <c r="M60" s="36" t="str">
        <f ca="1">IF(ISERROR(INDIRECT((ADDRESS(MATCH($C60,Этап2!$C:$C,0),8,4,1,"Этап2")))),"-",INDIRECT((ADDRESS(MATCH($C60,Этап2!$C:$C,0),8,4,1,"Этап2"))))</f>
        <v>-</v>
      </c>
      <c r="N60" s="36" t="str">
        <f ca="1">IF(ISERROR(INDIRECT((ADDRESS(MATCH($C60,Этап3!$C:$C,0),8,4,1,"Этап3")))),"-",INDIRECT((ADDRESS(MATCH($C60,Этап3!$C:$C,0),8,4,1,"Этап3"))))</f>
        <v>-</v>
      </c>
      <c r="O60" s="46" t="str">
        <f ca="1">IF(ISERROR(INDIRECT((ADDRESS(MATCH($C60,Этап4!$C:$C,0),8,4,1,"Этап4")))),"-",INDIRECT((ADDRESS(MATCH($C60,Этап4!$C:$C,0),8,4,1,"Этап4"))))</f>
        <v>-</v>
      </c>
    </row>
    <row r="61" spans="1:15" ht="11.25">
      <c r="A61" s="47">
        <v>60</v>
      </c>
      <c r="B61" s="25">
        <v>0</v>
      </c>
      <c r="C61" s="17" t="s">
        <v>231</v>
      </c>
      <c r="D61" s="17"/>
      <c r="E61" s="45"/>
      <c r="F61" s="25"/>
      <c r="G61" s="17"/>
      <c r="H61" s="18">
        <v>40</v>
      </c>
      <c r="I61" s="19">
        <f t="shared" si="3"/>
        <v>40</v>
      </c>
      <c r="J61" s="20">
        <f t="shared" si="4"/>
        <v>1</v>
      </c>
      <c r="K61" s="21">
        <f t="shared" si="5"/>
        <v>40</v>
      </c>
      <c r="L61" s="36" t="str">
        <f ca="1">IF(ISERROR(INDIRECT((ADDRESS(MATCH($C61,Этап1!$C:$C,0),8,4,1,"Этап1")))),"-",INDIRECT((ADDRESS(MATCH($C61,Этап1!$C:$C,0),8,4,1,"Этап1"))))</f>
        <v>-</v>
      </c>
      <c r="M61" s="36" t="str">
        <f ca="1">IF(ISERROR(INDIRECT((ADDRESS(MATCH($C61,Этап2!$C:$C,0),8,4,1,"Этап2")))),"-",INDIRECT((ADDRESS(MATCH($C61,Этап2!$C:$C,0),8,4,1,"Этап2"))))</f>
        <v>-</v>
      </c>
      <c r="N61" s="36">
        <f ca="1">IF(ISERROR(INDIRECT((ADDRESS(MATCH($C61,Этап3!$C:$C,0),8,4,1,"Этап3")))),"-",INDIRECT((ADDRESS(MATCH($C61,Этап3!$C:$C,0),8,4,1,"Этап3"))))</f>
        <v>40</v>
      </c>
      <c r="O61" s="46" t="str">
        <f ca="1">IF(ISERROR(INDIRECT((ADDRESS(MATCH($C61,Этап4!$C:$C,0),8,4,1,"Этап4")))),"-",INDIRECT((ADDRESS(MATCH($C61,Этап4!$C:$C,0),8,4,1,"Этап4"))))</f>
        <v>-</v>
      </c>
    </row>
    <row r="62" spans="1:15" ht="11.25">
      <c r="A62" s="47">
        <v>61</v>
      </c>
      <c r="B62" s="25">
        <v>1416</v>
      </c>
      <c r="C62" s="17" t="s">
        <v>314</v>
      </c>
      <c r="D62" s="17" t="s">
        <v>315</v>
      </c>
      <c r="E62" s="45" t="s">
        <v>316</v>
      </c>
      <c r="F62" s="25">
        <v>28</v>
      </c>
      <c r="G62" s="17" t="s">
        <v>317</v>
      </c>
      <c r="H62" s="18">
        <v>40</v>
      </c>
      <c r="I62" s="19">
        <f t="shared" si="3"/>
        <v>40</v>
      </c>
      <c r="J62" s="20">
        <f t="shared" si="4"/>
        <v>1</v>
      </c>
      <c r="K62" s="21">
        <f t="shared" si="5"/>
        <v>40</v>
      </c>
      <c r="L62" s="36" t="str">
        <f ca="1">IF(ISERROR(INDIRECT((ADDRESS(MATCH($C62,Этап1!$C:$C,0),8,4,1,"Этап1")))),"-",INDIRECT((ADDRESS(MATCH($C62,Этап1!$C:$C,0),8,4,1,"Этап1"))))</f>
        <v>-</v>
      </c>
      <c r="M62" s="36" t="str">
        <f ca="1">IF(ISERROR(INDIRECT((ADDRESS(MATCH($C62,Этап2!$C:$C,0),8,4,1,"Этап2")))),"-",INDIRECT((ADDRESS(MATCH($C62,Этап2!$C:$C,0),8,4,1,"Этап2"))))</f>
        <v>-</v>
      </c>
      <c r="N62" s="36" t="str">
        <f ca="1">IF(ISERROR(INDIRECT((ADDRESS(MATCH($C62,Этап3!$C:$C,0),8,4,1,"Этап3")))),"-",INDIRECT((ADDRESS(MATCH($C62,Этап3!$C:$C,0),8,4,1,"Этап3"))))</f>
        <v>-</v>
      </c>
      <c r="O62" s="46">
        <f ca="1">IF(ISERROR(INDIRECT((ADDRESS(MATCH($C62,Этап4!$C:$C,0),8,4,1,"Этап4")))),"-",INDIRECT((ADDRESS(MATCH($C62,Этап4!$C:$C,0),8,4,1,"Этап4"))))</f>
        <v>40</v>
      </c>
    </row>
    <row r="63" spans="1:15" ht="11.25">
      <c r="A63" s="47">
        <v>62</v>
      </c>
      <c r="B63" s="25">
        <v>4057</v>
      </c>
      <c r="C63" s="17" t="s">
        <v>364</v>
      </c>
      <c r="D63" s="17" t="s">
        <v>365</v>
      </c>
      <c r="E63" s="45"/>
      <c r="F63" s="25">
        <v>17</v>
      </c>
      <c r="G63" s="17" t="s">
        <v>366</v>
      </c>
      <c r="H63" s="18">
        <v>39</v>
      </c>
      <c r="I63" s="19">
        <f t="shared" si="3"/>
        <v>39</v>
      </c>
      <c r="J63" s="20">
        <f t="shared" si="4"/>
        <v>1</v>
      </c>
      <c r="K63" s="21">
        <f t="shared" si="5"/>
        <v>39</v>
      </c>
      <c r="L63" s="36" t="str">
        <f ca="1">IF(ISERROR(INDIRECT((ADDRESS(MATCH($C63,Этап1!$C:$C,0),8,4,1,"Этап1")))),"-",INDIRECT((ADDRESS(MATCH($C63,Этап1!$C:$C,0),8,4,1,"Этап1"))))</f>
        <v>-</v>
      </c>
      <c r="M63" s="36" t="str">
        <f ca="1">IF(ISERROR(INDIRECT((ADDRESS(MATCH($C63,Этап2!$C:$C,0),8,4,1,"Этап2")))),"-",INDIRECT((ADDRESS(MATCH($C63,Этап2!$C:$C,0),8,4,1,"Этап2"))))</f>
        <v>-</v>
      </c>
      <c r="N63" s="36" t="str">
        <f ca="1">IF(ISERROR(INDIRECT((ADDRESS(MATCH($C63,Этап3!$C:$C,0),8,4,1,"Этап3")))),"-",INDIRECT((ADDRESS(MATCH($C63,Этап3!$C:$C,0),8,4,1,"Этап3"))))</f>
        <v>-</v>
      </c>
      <c r="O63" s="46">
        <f ca="1">IF(ISERROR(INDIRECT((ADDRESS(MATCH($C63,Этап4!$C:$C,0),8,4,1,"Этап4")))),"-",INDIRECT((ADDRESS(MATCH($C63,Этап4!$C:$C,0),8,4,1,"Этап4"))))</f>
        <v>39</v>
      </c>
    </row>
    <row r="64" spans="1:15" ht="11.25">
      <c r="A64" s="47">
        <v>63</v>
      </c>
      <c r="B64" s="25">
        <v>5785</v>
      </c>
      <c r="C64" s="17" t="s">
        <v>69</v>
      </c>
      <c r="D64" s="17" t="s">
        <v>170</v>
      </c>
      <c r="E64" s="45"/>
      <c r="F64" s="25"/>
      <c r="G64" s="17" t="s">
        <v>74</v>
      </c>
      <c r="H64" s="18">
        <v>39</v>
      </c>
      <c r="I64" s="19">
        <f t="shared" si="3"/>
        <v>39</v>
      </c>
      <c r="J64" s="20">
        <f t="shared" si="4"/>
        <v>2</v>
      </c>
      <c r="K64" s="21">
        <f t="shared" si="5"/>
        <v>19.5</v>
      </c>
      <c r="L64" s="36">
        <f ca="1">IF(ISERROR(INDIRECT((ADDRESS(MATCH($C64,Этап1!$C:$C,0),8,4,1,"Этап1")))),"-",INDIRECT((ADDRESS(MATCH($C64,Этап1!$C:$C,0),8,4,1,"Этап1"))))</f>
        <v>31</v>
      </c>
      <c r="M64" s="36">
        <f ca="1">IF(ISERROR(INDIRECT((ADDRESS(MATCH($C64,Этап2!$C:$C,0),8,4,1,"Этап2")))),"-",INDIRECT((ADDRESS(MATCH($C64,Этап2!$C:$C,0),8,4,1,"Этап2"))))</f>
        <v>8</v>
      </c>
      <c r="N64" s="36" t="str">
        <f ca="1">IF(ISERROR(INDIRECT((ADDRESS(MATCH($C64,Этап3!$C:$C,0),8,4,1,"Этап3")))),"-",INDIRECT((ADDRESS(MATCH($C64,Этап3!$C:$C,0),8,4,1,"Этап3"))))</f>
        <v>-</v>
      </c>
      <c r="O64" s="46" t="str">
        <f ca="1">IF(ISERROR(INDIRECT((ADDRESS(MATCH($C64,Этап4!$C:$C,0),8,4,1,"Этап4")))),"-",INDIRECT((ADDRESS(MATCH($C64,Этап4!$C:$C,0),8,4,1,"Этап4"))))</f>
        <v>-</v>
      </c>
    </row>
    <row r="65" spans="1:15" ht="11.25">
      <c r="A65" s="47">
        <v>64</v>
      </c>
      <c r="B65" s="25">
        <v>0</v>
      </c>
      <c r="C65" s="17" t="s">
        <v>68</v>
      </c>
      <c r="D65" s="17"/>
      <c r="E65" s="45"/>
      <c r="F65" s="25">
        <v>36</v>
      </c>
      <c r="G65" s="17" t="s">
        <v>74</v>
      </c>
      <c r="H65" s="18">
        <v>37</v>
      </c>
      <c r="I65" s="19">
        <f t="shared" si="3"/>
        <v>37</v>
      </c>
      <c r="J65" s="20">
        <f t="shared" si="4"/>
        <v>1</v>
      </c>
      <c r="K65" s="21">
        <f t="shared" si="5"/>
        <v>37</v>
      </c>
      <c r="L65" s="36">
        <f ca="1">IF(ISERROR(INDIRECT((ADDRESS(MATCH($C65,Этап1!$C:$C,0),8,4,1,"Этап1")))),"-",INDIRECT((ADDRESS(MATCH($C65,Этап1!$C:$C,0),8,4,1,"Этап1"))))</f>
        <v>37</v>
      </c>
      <c r="M65" s="36" t="str">
        <f ca="1">IF(ISERROR(INDIRECT((ADDRESS(MATCH($C65,Этап2!$C:$C,0),8,4,1,"Этап2")))),"-",INDIRECT((ADDRESS(MATCH($C65,Этап2!$C:$C,0),8,4,1,"Этап2"))))</f>
        <v>-</v>
      </c>
      <c r="N65" s="36" t="str">
        <f ca="1">IF(ISERROR(INDIRECT((ADDRESS(MATCH($C65,Этап3!$C:$C,0),8,4,1,"Этап3")))),"-",INDIRECT((ADDRESS(MATCH($C65,Этап3!$C:$C,0),8,4,1,"Этап3"))))</f>
        <v>-</v>
      </c>
      <c r="O65" s="46" t="str">
        <f ca="1">IF(ISERROR(INDIRECT((ADDRESS(MATCH($C65,Этап4!$C:$C,0),8,4,1,"Этап4")))),"-",INDIRECT((ADDRESS(MATCH($C65,Этап4!$C:$C,0),8,4,1,"Этап4"))))</f>
        <v>-</v>
      </c>
    </row>
    <row r="66" spans="1:15" ht="11.25">
      <c r="A66" s="47">
        <v>65</v>
      </c>
      <c r="B66" s="17"/>
      <c r="C66" s="45" t="s">
        <v>99</v>
      </c>
      <c r="D66" s="17"/>
      <c r="E66" s="17"/>
      <c r="F66" s="25">
        <v>41</v>
      </c>
      <c r="G66" s="45"/>
      <c r="H66" s="18">
        <v>37</v>
      </c>
      <c r="I66" s="19">
        <f aca="true" t="shared" si="6" ref="I66:I97">SUM(L66:O66)</f>
        <v>37</v>
      </c>
      <c r="J66" s="20">
        <f aca="true" t="shared" si="7" ref="J66:J97">COUNTIF(L66:O66,"&lt;&gt;-")</f>
        <v>1</v>
      </c>
      <c r="K66" s="21">
        <f aca="true" t="shared" si="8" ref="K66:K97">I66/J66</f>
        <v>37</v>
      </c>
      <c r="L66" s="36" t="str">
        <f ca="1">IF(ISERROR(INDIRECT((ADDRESS(MATCH($C66,Этап1!$C:$C,0),8,4,1,"Этап1")))),"-",INDIRECT((ADDRESS(MATCH($C66,Этап1!$C:$C,0),8,4,1,"Этап1"))))</f>
        <v>-</v>
      </c>
      <c r="M66" s="36">
        <f ca="1">IF(ISERROR(INDIRECT((ADDRESS(MATCH($C66,Этап2!$C:$C,0),8,4,1,"Этап2")))),"-",INDIRECT((ADDRESS(MATCH($C66,Этап2!$C:$C,0),8,4,1,"Этап2"))))</f>
        <v>37</v>
      </c>
      <c r="N66" s="36" t="str">
        <f ca="1">IF(ISERROR(INDIRECT((ADDRESS(MATCH($C66,Этап3!$C:$C,0),8,4,1,"Этап3")))),"-",INDIRECT((ADDRESS(MATCH($C66,Этап3!$C:$C,0),8,4,1,"Этап3"))))</f>
        <v>-</v>
      </c>
      <c r="O66" s="46" t="str">
        <f ca="1">IF(ISERROR(INDIRECT((ADDRESS(MATCH($C66,Этап4!$C:$C,0),8,4,1,"Этап4")))),"-",INDIRECT((ADDRESS(MATCH($C66,Этап4!$C:$C,0),8,4,1,"Этап4"))))</f>
        <v>-</v>
      </c>
    </row>
    <row r="67" spans="1:15" ht="11.25">
      <c r="A67" s="47">
        <v>66</v>
      </c>
      <c r="B67" s="25">
        <v>4830</v>
      </c>
      <c r="C67" s="17" t="s">
        <v>232</v>
      </c>
      <c r="D67" s="17"/>
      <c r="E67" s="45"/>
      <c r="F67" s="25"/>
      <c r="G67" s="17"/>
      <c r="H67" s="18">
        <v>37</v>
      </c>
      <c r="I67" s="19">
        <f t="shared" si="6"/>
        <v>37</v>
      </c>
      <c r="J67" s="20">
        <f t="shared" si="7"/>
        <v>1</v>
      </c>
      <c r="K67" s="21">
        <f t="shared" si="8"/>
        <v>37</v>
      </c>
      <c r="L67" s="36" t="str">
        <f ca="1">IF(ISERROR(INDIRECT((ADDRESS(MATCH($C67,Этап1!$C:$C,0),8,4,1,"Этап1")))),"-",INDIRECT((ADDRESS(MATCH($C67,Этап1!$C:$C,0),8,4,1,"Этап1"))))</f>
        <v>-</v>
      </c>
      <c r="M67" s="36" t="str">
        <f ca="1">IF(ISERROR(INDIRECT((ADDRESS(MATCH($C67,Этап2!$C:$C,0),8,4,1,"Этап2")))),"-",INDIRECT((ADDRESS(MATCH($C67,Этап2!$C:$C,0),8,4,1,"Этап2"))))</f>
        <v>-</v>
      </c>
      <c r="N67" s="36">
        <f ca="1">IF(ISERROR(INDIRECT((ADDRESS(MATCH($C67,Этап3!$C:$C,0),8,4,1,"Этап3")))),"-",INDIRECT((ADDRESS(MATCH($C67,Этап3!$C:$C,0),8,4,1,"Этап3"))))</f>
        <v>37</v>
      </c>
      <c r="O67" s="46" t="str">
        <f ca="1">IF(ISERROR(INDIRECT((ADDRESS(MATCH($C67,Этап4!$C:$C,0),8,4,1,"Этап4")))),"-",INDIRECT((ADDRESS(MATCH($C67,Этап4!$C:$C,0),8,4,1,"Этап4"))))</f>
        <v>-</v>
      </c>
    </row>
    <row r="68" spans="1:15" ht="11.25">
      <c r="A68" s="47">
        <v>67</v>
      </c>
      <c r="B68" s="17"/>
      <c r="C68" s="45" t="s">
        <v>105</v>
      </c>
      <c r="D68" s="17"/>
      <c r="E68" s="17"/>
      <c r="F68" s="25"/>
      <c r="G68" s="45"/>
      <c r="H68" s="18">
        <v>36</v>
      </c>
      <c r="I68" s="19">
        <f t="shared" si="6"/>
        <v>36</v>
      </c>
      <c r="J68" s="20">
        <f t="shared" si="7"/>
        <v>2</v>
      </c>
      <c r="K68" s="21">
        <f t="shared" si="8"/>
        <v>18</v>
      </c>
      <c r="L68" s="36" t="str">
        <f ca="1">IF(ISERROR(INDIRECT((ADDRESS(MATCH($C68,Этап1!$C:$C,0),8,4,1,"Этап1")))),"-",INDIRECT((ADDRESS(MATCH($C68,Этап1!$C:$C,0),8,4,1,"Этап1"))))</f>
        <v>-</v>
      </c>
      <c r="M68" s="36">
        <f ca="1">IF(ISERROR(INDIRECT((ADDRESS(MATCH($C68,Этап2!$C:$C,0),8,4,1,"Этап2")))),"-",INDIRECT((ADDRESS(MATCH($C68,Этап2!$C:$C,0),8,4,1,"Этап2"))))</f>
        <v>20</v>
      </c>
      <c r="N68" s="36">
        <f ca="1">IF(ISERROR(INDIRECT((ADDRESS(MATCH($C68,Этап3!$C:$C,0),8,4,1,"Этап3")))),"-",INDIRECT((ADDRESS(MATCH($C68,Этап3!$C:$C,0),8,4,1,"Этап3"))))</f>
        <v>16</v>
      </c>
      <c r="O68" s="46" t="str">
        <f ca="1">IF(ISERROR(INDIRECT((ADDRESS(MATCH($C68,Этап4!$C:$C,0),8,4,1,"Этап4")))),"-",INDIRECT((ADDRESS(MATCH($C68,Этап4!$C:$C,0),8,4,1,"Этап4"))))</f>
        <v>-</v>
      </c>
    </row>
    <row r="69" spans="1:15" ht="11.25">
      <c r="A69" s="47">
        <v>68</v>
      </c>
      <c r="B69" s="25">
        <v>5612</v>
      </c>
      <c r="C69" s="17" t="s">
        <v>367</v>
      </c>
      <c r="D69" s="17" t="s">
        <v>368</v>
      </c>
      <c r="E69" s="45" t="s">
        <v>369</v>
      </c>
      <c r="F69" s="25">
        <v>17</v>
      </c>
      <c r="G69" s="17" t="s">
        <v>74</v>
      </c>
      <c r="H69" s="18">
        <v>35</v>
      </c>
      <c r="I69" s="19">
        <f t="shared" si="6"/>
        <v>35</v>
      </c>
      <c r="J69" s="20">
        <f t="shared" si="7"/>
        <v>1</v>
      </c>
      <c r="K69" s="21">
        <f t="shared" si="8"/>
        <v>35</v>
      </c>
      <c r="L69" s="36" t="str">
        <f ca="1">IF(ISERROR(INDIRECT((ADDRESS(MATCH($C69,Этап1!$C:$C,0),8,4,1,"Этап1")))),"-",INDIRECT((ADDRESS(MATCH($C69,Этап1!$C:$C,0),8,4,1,"Этап1"))))</f>
        <v>-</v>
      </c>
      <c r="M69" s="36" t="str">
        <f ca="1">IF(ISERROR(INDIRECT((ADDRESS(MATCH($C69,Этап2!$C:$C,0),8,4,1,"Этап2")))),"-",INDIRECT((ADDRESS(MATCH($C69,Этап2!$C:$C,0),8,4,1,"Этап2"))))</f>
        <v>-</v>
      </c>
      <c r="N69" s="36" t="str">
        <f ca="1">IF(ISERROR(INDIRECT((ADDRESS(MATCH($C69,Этап3!$C:$C,0),8,4,1,"Этап3")))),"-",INDIRECT((ADDRESS(MATCH($C69,Этап3!$C:$C,0),8,4,1,"Этап3"))))</f>
        <v>-</v>
      </c>
      <c r="O69" s="46">
        <f ca="1">IF(ISERROR(INDIRECT((ADDRESS(MATCH($C69,Этап4!$C:$C,0),8,4,1,"Этап4")))),"-",INDIRECT((ADDRESS(MATCH($C69,Этап4!$C:$C,0),8,4,1,"Этап4"))))</f>
        <v>35</v>
      </c>
    </row>
    <row r="70" spans="1:15" ht="11.25">
      <c r="A70" s="47">
        <v>69</v>
      </c>
      <c r="B70" s="25">
        <v>5660</v>
      </c>
      <c r="C70" s="17" t="s">
        <v>152</v>
      </c>
      <c r="D70" s="17" t="s">
        <v>172</v>
      </c>
      <c r="E70" s="45"/>
      <c r="F70" s="25">
        <v>43</v>
      </c>
      <c r="G70" s="17" t="s">
        <v>74</v>
      </c>
      <c r="H70" s="18">
        <v>34</v>
      </c>
      <c r="I70" s="19">
        <f t="shared" si="6"/>
        <v>34</v>
      </c>
      <c r="J70" s="20">
        <f t="shared" si="7"/>
        <v>1</v>
      </c>
      <c r="K70" s="21">
        <f t="shared" si="8"/>
        <v>34</v>
      </c>
      <c r="L70" s="36">
        <f ca="1">IF(ISERROR(INDIRECT((ADDRESS(MATCH($C70,Этап1!$C:$C,0),8,4,1,"Этап1")))),"-",INDIRECT((ADDRESS(MATCH($C70,Этап1!$C:$C,0),8,4,1,"Этап1"))))</f>
        <v>34</v>
      </c>
      <c r="M70" s="36" t="str">
        <f ca="1">IF(ISERROR(INDIRECT((ADDRESS(MATCH($C70,Этап2!$C:$C,0),8,4,1,"Этап2")))),"-",INDIRECT((ADDRESS(MATCH($C70,Этап2!$C:$C,0),8,4,1,"Этап2"))))</f>
        <v>-</v>
      </c>
      <c r="N70" s="36" t="str">
        <f ca="1">IF(ISERROR(INDIRECT((ADDRESS(MATCH($C70,Этап3!$C:$C,0),8,4,1,"Этап3")))),"-",INDIRECT((ADDRESS(MATCH($C70,Этап3!$C:$C,0),8,4,1,"Этап3"))))</f>
        <v>-</v>
      </c>
      <c r="O70" s="46" t="str">
        <f ca="1">IF(ISERROR(INDIRECT((ADDRESS(MATCH($C70,Этап4!$C:$C,0),8,4,1,"Этап4")))),"-",INDIRECT((ADDRESS(MATCH($C70,Этап4!$C:$C,0),8,4,1,"Этап4"))))</f>
        <v>-</v>
      </c>
    </row>
    <row r="71" spans="1:15" ht="11.25">
      <c r="A71" s="47">
        <v>70</v>
      </c>
      <c r="B71" s="25">
        <v>267</v>
      </c>
      <c r="C71" s="17" t="s">
        <v>41</v>
      </c>
      <c r="D71" s="17" t="s">
        <v>42</v>
      </c>
      <c r="E71" s="45"/>
      <c r="F71" s="25">
        <v>42</v>
      </c>
      <c r="G71" s="17" t="s">
        <v>74</v>
      </c>
      <c r="H71" s="18">
        <v>34</v>
      </c>
      <c r="I71" s="19">
        <f t="shared" si="6"/>
        <v>34</v>
      </c>
      <c r="J71" s="20">
        <f t="shared" si="7"/>
        <v>1</v>
      </c>
      <c r="K71" s="21">
        <f t="shared" si="8"/>
        <v>34</v>
      </c>
      <c r="L71" s="36" t="str">
        <f ca="1">IF(ISERROR(INDIRECT((ADDRESS(MATCH($C71,Этап1!$C:$C,0),8,4,1,"Этап1")))),"-",INDIRECT((ADDRESS(MATCH($C71,Этап1!$C:$C,0),8,4,1,"Этап1"))))</f>
        <v>-</v>
      </c>
      <c r="M71" s="36" t="str">
        <f ca="1">IF(ISERROR(INDIRECT((ADDRESS(MATCH($C71,Этап2!$C:$C,0),8,4,1,"Этап2")))),"-",INDIRECT((ADDRESS(MATCH($C71,Этап2!$C:$C,0),8,4,1,"Этап2"))))</f>
        <v>-</v>
      </c>
      <c r="N71" s="36" t="str">
        <f ca="1">IF(ISERROR(INDIRECT((ADDRESS(MATCH($C71,Этап3!$C:$C,0),8,4,1,"Этап3")))),"-",INDIRECT((ADDRESS(MATCH($C71,Этап3!$C:$C,0),8,4,1,"Этап3"))))</f>
        <v>-</v>
      </c>
      <c r="O71" s="46">
        <f ca="1">IF(ISERROR(INDIRECT((ADDRESS(MATCH($C71,Этап4!$C:$C,0),8,4,1,"Этап4")))),"-",INDIRECT((ADDRESS(MATCH($C71,Этап4!$C:$C,0),8,4,1,"Этап4"))))</f>
        <v>34</v>
      </c>
    </row>
    <row r="72" spans="1:15" ht="11.25">
      <c r="A72" s="47">
        <v>71</v>
      </c>
      <c r="B72" s="17"/>
      <c r="C72" s="45" t="s">
        <v>100</v>
      </c>
      <c r="D72" s="17"/>
      <c r="E72" s="17"/>
      <c r="F72" s="25">
        <v>32</v>
      </c>
      <c r="G72" s="45" t="s">
        <v>74</v>
      </c>
      <c r="H72" s="18">
        <v>34</v>
      </c>
      <c r="I72" s="19">
        <f t="shared" si="6"/>
        <v>34</v>
      </c>
      <c r="J72" s="20">
        <f t="shared" si="7"/>
        <v>1</v>
      </c>
      <c r="K72" s="21">
        <f t="shared" si="8"/>
        <v>34</v>
      </c>
      <c r="L72" s="36" t="str">
        <f ca="1">IF(ISERROR(INDIRECT((ADDRESS(MATCH($C72,Этап1!$C:$C,0),8,4,1,"Этап1")))),"-",INDIRECT((ADDRESS(MATCH($C72,Этап1!$C:$C,0),8,4,1,"Этап1"))))</f>
        <v>-</v>
      </c>
      <c r="M72" s="36">
        <f ca="1">IF(ISERROR(INDIRECT((ADDRESS(MATCH($C72,Этап2!$C:$C,0),8,4,1,"Этап2")))),"-",INDIRECT((ADDRESS(MATCH($C72,Этап2!$C:$C,0),8,4,1,"Этап2"))))</f>
        <v>34</v>
      </c>
      <c r="N72" s="36" t="str">
        <f ca="1">IF(ISERROR(INDIRECT((ADDRESS(MATCH($C72,Этап3!$C:$C,0),8,4,1,"Этап3")))),"-",INDIRECT((ADDRESS(MATCH($C72,Этап3!$C:$C,0),8,4,1,"Этап3"))))</f>
        <v>-</v>
      </c>
      <c r="O72" s="46" t="str">
        <f ca="1">IF(ISERROR(INDIRECT((ADDRESS(MATCH($C72,Этап4!$C:$C,0),8,4,1,"Этап4")))),"-",INDIRECT((ADDRESS(MATCH($C72,Этап4!$C:$C,0),8,4,1,"Этап4"))))</f>
        <v>-</v>
      </c>
    </row>
    <row r="73" spans="1:15" ht="11.25">
      <c r="A73" s="47">
        <v>72</v>
      </c>
      <c r="B73" s="25">
        <v>4973</v>
      </c>
      <c r="C73" s="17" t="s">
        <v>370</v>
      </c>
      <c r="D73" s="17" t="s">
        <v>371</v>
      </c>
      <c r="E73" s="45" t="s">
        <v>369</v>
      </c>
      <c r="F73" s="25">
        <v>17</v>
      </c>
      <c r="G73" s="17" t="s">
        <v>148</v>
      </c>
      <c r="H73" s="18">
        <v>33</v>
      </c>
      <c r="I73" s="19">
        <f t="shared" si="6"/>
        <v>33</v>
      </c>
      <c r="J73" s="20">
        <f t="shared" si="7"/>
        <v>1</v>
      </c>
      <c r="K73" s="21">
        <f t="shared" si="8"/>
        <v>33</v>
      </c>
      <c r="L73" s="36" t="str">
        <f ca="1">IF(ISERROR(INDIRECT((ADDRESS(MATCH($C73,Этап1!$C:$C,0),8,4,1,"Этап1")))),"-",INDIRECT((ADDRESS(MATCH($C73,Этап1!$C:$C,0),8,4,1,"Этап1"))))</f>
        <v>-</v>
      </c>
      <c r="M73" s="36" t="str">
        <f ca="1">IF(ISERROR(INDIRECT((ADDRESS(MATCH($C73,Этап2!$C:$C,0),8,4,1,"Этап2")))),"-",INDIRECT((ADDRESS(MATCH($C73,Этап2!$C:$C,0),8,4,1,"Этап2"))))</f>
        <v>-</v>
      </c>
      <c r="N73" s="36" t="str">
        <f ca="1">IF(ISERROR(INDIRECT((ADDRESS(MATCH($C73,Этап3!$C:$C,0),8,4,1,"Этап3")))),"-",INDIRECT((ADDRESS(MATCH($C73,Этап3!$C:$C,0),8,4,1,"Этап3"))))</f>
        <v>-</v>
      </c>
      <c r="O73" s="46">
        <f ca="1">IF(ISERROR(INDIRECT((ADDRESS(MATCH($C73,Этап4!$C:$C,0),8,4,1,"Этап4")))),"-",INDIRECT((ADDRESS(MATCH($C73,Этап4!$C:$C,0),8,4,1,"Этап4"))))</f>
        <v>33</v>
      </c>
    </row>
    <row r="74" spans="1:15" ht="11.25">
      <c r="A74" s="47">
        <v>73</v>
      </c>
      <c r="B74" s="25">
        <v>5782</v>
      </c>
      <c r="C74" s="17" t="s">
        <v>233</v>
      </c>
      <c r="D74" s="17"/>
      <c r="E74" s="45"/>
      <c r="F74" s="25"/>
      <c r="G74" s="17"/>
      <c r="H74" s="18">
        <v>31</v>
      </c>
      <c r="I74" s="19">
        <f t="shared" si="6"/>
        <v>31</v>
      </c>
      <c r="J74" s="20">
        <f t="shared" si="7"/>
        <v>1</v>
      </c>
      <c r="K74" s="21">
        <f t="shared" si="8"/>
        <v>31</v>
      </c>
      <c r="L74" s="36" t="str">
        <f ca="1">IF(ISERROR(INDIRECT((ADDRESS(MATCH($C74,Этап1!$C:$C,0),8,4,1,"Этап1")))),"-",INDIRECT((ADDRESS(MATCH($C74,Этап1!$C:$C,0),8,4,1,"Этап1"))))</f>
        <v>-</v>
      </c>
      <c r="M74" s="36" t="str">
        <f ca="1">IF(ISERROR(INDIRECT((ADDRESS(MATCH($C74,Этап2!$C:$C,0),8,4,1,"Этап2")))),"-",INDIRECT((ADDRESS(MATCH($C74,Этап2!$C:$C,0),8,4,1,"Этап2"))))</f>
        <v>-</v>
      </c>
      <c r="N74" s="36">
        <f ca="1">IF(ISERROR(INDIRECT((ADDRESS(MATCH($C74,Этап3!$C:$C,0),8,4,1,"Этап3")))),"-",INDIRECT((ADDRESS(MATCH($C74,Этап3!$C:$C,0),8,4,1,"Этап3"))))</f>
        <v>31</v>
      </c>
      <c r="O74" s="46" t="str">
        <f ca="1">IF(ISERROR(INDIRECT((ADDRESS(MATCH($C74,Этап4!$C:$C,0),8,4,1,"Этап4")))),"-",INDIRECT((ADDRESS(MATCH($C74,Этап4!$C:$C,0),8,4,1,"Этап4"))))</f>
        <v>-</v>
      </c>
    </row>
    <row r="75" spans="1:15" ht="11.25">
      <c r="A75" s="47">
        <v>74</v>
      </c>
      <c r="B75" s="25">
        <v>6197</v>
      </c>
      <c r="C75" s="17" t="s">
        <v>372</v>
      </c>
      <c r="D75" s="17" t="s">
        <v>373</v>
      </c>
      <c r="E75" s="45"/>
      <c r="F75" s="25">
        <v>38</v>
      </c>
      <c r="G75" s="17" t="s">
        <v>169</v>
      </c>
      <c r="H75" s="18">
        <v>31</v>
      </c>
      <c r="I75" s="19">
        <f t="shared" si="6"/>
        <v>31</v>
      </c>
      <c r="J75" s="20">
        <f t="shared" si="7"/>
        <v>1</v>
      </c>
      <c r="K75" s="21">
        <f t="shared" si="8"/>
        <v>31</v>
      </c>
      <c r="L75" s="36" t="str">
        <f ca="1">IF(ISERROR(INDIRECT((ADDRESS(MATCH($C75,Этап1!$C:$C,0),8,4,1,"Этап1")))),"-",INDIRECT((ADDRESS(MATCH($C75,Этап1!$C:$C,0),8,4,1,"Этап1"))))</f>
        <v>-</v>
      </c>
      <c r="M75" s="36" t="str">
        <f ca="1">IF(ISERROR(INDIRECT((ADDRESS(MATCH($C75,Этап2!$C:$C,0),8,4,1,"Этап2")))),"-",INDIRECT((ADDRESS(MATCH($C75,Этап2!$C:$C,0),8,4,1,"Этап2"))))</f>
        <v>-</v>
      </c>
      <c r="N75" s="36" t="str">
        <f ca="1">IF(ISERROR(INDIRECT((ADDRESS(MATCH($C75,Этап3!$C:$C,0),8,4,1,"Этап3")))),"-",INDIRECT((ADDRESS(MATCH($C75,Этап3!$C:$C,0),8,4,1,"Этап3"))))</f>
        <v>-</v>
      </c>
      <c r="O75" s="46">
        <f ca="1">IF(ISERROR(INDIRECT((ADDRESS(MATCH($C75,Этап4!$C:$C,0),8,4,1,"Этап4")))),"-",INDIRECT((ADDRESS(MATCH($C75,Этап4!$C:$C,0),8,4,1,"Этап4"))))</f>
        <v>31</v>
      </c>
    </row>
    <row r="76" spans="1:15" ht="11.25">
      <c r="A76" s="47">
        <v>75</v>
      </c>
      <c r="B76" s="17"/>
      <c r="C76" s="45" t="s">
        <v>35</v>
      </c>
      <c r="D76" s="17"/>
      <c r="E76" s="17"/>
      <c r="F76" s="25">
        <v>31</v>
      </c>
      <c r="G76" s="45" t="s">
        <v>74</v>
      </c>
      <c r="H76" s="18">
        <v>31</v>
      </c>
      <c r="I76" s="19">
        <f t="shared" si="6"/>
        <v>31</v>
      </c>
      <c r="J76" s="20">
        <f t="shared" si="7"/>
        <v>1</v>
      </c>
      <c r="K76" s="21">
        <f t="shared" si="8"/>
        <v>31</v>
      </c>
      <c r="L76" s="36" t="str">
        <f ca="1">IF(ISERROR(INDIRECT((ADDRESS(MATCH($C76,Этап1!$C:$C,0),8,4,1,"Этап1")))),"-",INDIRECT((ADDRESS(MATCH($C76,Этап1!$C:$C,0),8,4,1,"Этап1"))))</f>
        <v>-</v>
      </c>
      <c r="M76" s="36">
        <f ca="1">IF(ISERROR(INDIRECT((ADDRESS(MATCH($C76,Этап2!$C:$C,0),8,4,1,"Этап2")))),"-",INDIRECT((ADDRESS(MATCH($C76,Этап2!$C:$C,0),8,4,1,"Этап2"))))</f>
        <v>31</v>
      </c>
      <c r="N76" s="36" t="str">
        <f ca="1">IF(ISERROR(INDIRECT((ADDRESS(MATCH($C76,Этап3!$C:$C,0),8,4,1,"Этап3")))),"-",INDIRECT((ADDRESS(MATCH($C76,Этап3!$C:$C,0),8,4,1,"Этап3"))))</f>
        <v>-</v>
      </c>
      <c r="O76" s="46" t="str">
        <f ca="1">IF(ISERROR(INDIRECT((ADDRESS(MATCH($C76,Этап4!$C:$C,0),8,4,1,"Этап4")))),"-",INDIRECT((ADDRESS(MATCH($C76,Этап4!$C:$C,0),8,4,1,"Этап4"))))</f>
        <v>-</v>
      </c>
    </row>
    <row r="77" spans="1:15" ht="11.25">
      <c r="A77" s="47">
        <v>76</v>
      </c>
      <c r="B77" s="25">
        <v>5365</v>
      </c>
      <c r="C77" s="17" t="s">
        <v>70</v>
      </c>
      <c r="D77" s="17" t="s">
        <v>173</v>
      </c>
      <c r="E77" s="45" t="s">
        <v>174</v>
      </c>
      <c r="F77" s="25">
        <v>39</v>
      </c>
      <c r="G77" s="17" t="s">
        <v>74</v>
      </c>
      <c r="H77" s="18">
        <v>31</v>
      </c>
      <c r="I77" s="19">
        <f t="shared" si="6"/>
        <v>31</v>
      </c>
      <c r="J77" s="20">
        <f t="shared" si="7"/>
        <v>2</v>
      </c>
      <c r="K77" s="21">
        <f t="shared" si="8"/>
        <v>15.5</v>
      </c>
      <c r="L77" s="36">
        <f ca="1">IF(ISERROR(INDIRECT((ADDRESS(MATCH($C77,Этап1!$C:$C,0),8,4,1,"Этап1")))),"-",INDIRECT((ADDRESS(MATCH($C77,Этап1!$C:$C,0),8,4,1,"Этап1"))))</f>
        <v>24</v>
      </c>
      <c r="M77" s="36">
        <f ca="1">IF(ISERROR(INDIRECT((ADDRESS(MATCH($C77,Этап2!$C:$C,0),8,4,1,"Этап2")))),"-",INDIRECT((ADDRESS(MATCH($C77,Этап2!$C:$C,0),8,4,1,"Этап2"))))</f>
        <v>7</v>
      </c>
      <c r="N77" s="36" t="str">
        <f ca="1">IF(ISERROR(INDIRECT((ADDRESS(MATCH($C77,Этап3!$C:$C,0),8,4,1,"Этап3")))),"-",INDIRECT((ADDRESS(MATCH($C77,Этап3!$C:$C,0),8,4,1,"Этап3"))))</f>
        <v>-</v>
      </c>
      <c r="O77" s="46" t="str">
        <f ca="1">IF(ISERROR(INDIRECT((ADDRESS(MATCH($C77,Этап4!$C:$C,0),8,4,1,"Этап4")))),"-",INDIRECT((ADDRESS(MATCH($C77,Этап4!$C:$C,0),8,4,1,"Этап4"))))</f>
        <v>-</v>
      </c>
    </row>
    <row r="78" spans="1:15" ht="11.25">
      <c r="A78" s="47">
        <v>77</v>
      </c>
      <c r="B78" s="25">
        <v>5791</v>
      </c>
      <c r="C78" s="17" t="s">
        <v>190</v>
      </c>
      <c r="D78" s="17" t="s">
        <v>191</v>
      </c>
      <c r="E78" s="45" t="s">
        <v>192</v>
      </c>
      <c r="F78" s="25">
        <v>32</v>
      </c>
      <c r="G78" s="17" t="s">
        <v>74</v>
      </c>
      <c r="H78" s="18">
        <v>29</v>
      </c>
      <c r="I78" s="19">
        <f t="shared" si="6"/>
        <v>29</v>
      </c>
      <c r="J78" s="20">
        <f t="shared" si="7"/>
        <v>1</v>
      </c>
      <c r="K78" s="21">
        <f t="shared" si="8"/>
        <v>29</v>
      </c>
      <c r="L78" s="36" t="str">
        <f ca="1">IF(ISERROR(INDIRECT((ADDRESS(MATCH($C78,Этап1!$C:$C,0),8,4,1,"Этап1")))),"-",INDIRECT((ADDRESS(MATCH($C78,Этап1!$C:$C,0),8,4,1,"Этап1"))))</f>
        <v>-</v>
      </c>
      <c r="M78" s="36" t="str">
        <f ca="1">IF(ISERROR(INDIRECT((ADDRESS(MATCH($C78,Этап2!$C:$C,0),8,4,1,"Этап2")))),"-",INDIRECT((ADDRESS(MATCH($C78,Этап2!$C:$C,0),8,4,1,"Этап2"))))</f>
        <v>-</v>
      </c>
      <c r="N78" s="36" t="str">
        <f ca="1">IF(ISERROR(INDIRECT((ADDRESS(MATCH($C78,Этап3!$C:$C,0),8,4,1,"Этап3")))),"-",INDIRECT((ADDRESS(MATCH($C78,Этап3!$C:$C,0),8,4,1,"Этап3"))))</f>
        <v>-</v>
      </c>
      <c r="O78" s="46">
        <f ca="1">IF(ISERROR(INDIRECT((ADDRESS(MATCH($C78,Этап4!$C:$C,0),8,4,1,"Этап4")))),"-",INDIRECT((ADDRESS(MATCH($C78,Этап4!$C:$C,0),8,4,1,"Этап4"))))</f>
        <v>29</v>
      </c>
    </row>
    <row r="79" spans="1:15" ht="11.25">
      <c r="A79" s="47">
        <v>78</v>
      </c>
      <c r="B79" s="25">
        <v>5782</v>
      </c>
      <c r="C79" s="17" t="s">
        <v>186</v>
      </c>
      <c r="D79" s="17" t="s">
        <v>187</v>
      </c>
      <c r="E79" s="45"/>
      <c r="F79" s="25">
        <v>33</v>
      </c>
      <c r="G79" s="17" t="s">
        <v>74</v>
      </c>
      <c r="H79" s="18">
        <v>28</v>
      </c>
      <c r="I79" s="19">
        <f t="shared" si="6"/>
        <v>28</v>
      </c>
      <c r="J79" s="20">
        <f t="shared" si="7"/>
        <v>1</v>
      </c>
      <c r="K79" s="21">
        <f t="shared" si="8"/>
        <v>28</v>
      </c>
      <c r="L79" s="36" t="str">
        <f ca="1">IF(ISERROR(INDIRECT((ADDRESS(MATCH($C79,Этап1!$C:$C,0),8,4,1,"Этап1")))),"-",INDIRECT((ADDRESS(MATCH($C79,Этап1!$C:$C,0),8,4,1,"Этап1"))))</f>
        <v>-</v>
      </c>
      <c r="M79" s="36" t="str">
        <f ca="1">IF(ISERROR(INDIRECT((ADDRESS(MATCH($C79,Этап2!$C:$C,0),8,4,1,"Этап2")))),"-",INDIRECT((ADDRESS(MATCH($C79,Этап2!$C:$C,0),8,4,1,"Этап2"))))</f>
        <v>-</v>
      </c>
      <c r="N79" s="36">
        <f ca="1">IF(ISERROR(INDIRECT((ADDRESS(MATCH($C79,Этап3!$C:$C,0),8,4,1,"Этап3")))),"-",INDIRECT((ADDRESS(MATCH($C79,Этап3!$C:$C,0),8,4,1,"Этап3"))))</f>
        <v>28</v>
      </c>
      <c r="O79" s="46" t="str">
        <f ca="1">IF(ISERROR(INDIRECT((ADDRESS(MATCH($C79,Этап4!$C:$C,0),8,4,1,"Этап4")))),"-",INDIRECT((ADDRESS(MATCH($C79,Этап4!$C:$C,0),8,4,1,"Этап4"))))</f>
        <v>-</v>
      </c>
    </row>
    <row r="80" spans="1:15" ht="11.25">
      <c r="A80" s="47">
        <v>79</v>
      </c>
      <c r="B80" s="25">
        <v>4720</v>
      </c>
      <c r="C80" s="17" t="s">
        <v>141</v>
      </c>
      <c r="D80" s="17" t="s">
        <v>40</v>
      </c>
      <c r="E80" s="45"/>
      <c r="F80" s="25">
        <v>45</v>
      </c>
      <c r="G80" s="17" t="s">
        <v>74</v>
      </c>
      <c r="H80" s="18">
        <v>28</v>
      </c>
      <c r="I80" s="19">
        <f t="shared" si="6"/>
        <v>28</v>
      </c>
      <c r="J80" s="20">
        <f t="shared" si="7"/>
        <v>1</v>
      </c>
      <c r="K80" s="21">
        <f t="shared" si="8"/>
        <v>28</v>
      </c>
      <c r="L80" s="36">
        <f ca="1">IF(ISERROR(INDIRECT((ADDRESS(MATCH($C80,Этап1!$C:$C,0),8,4,1,"Этап1")))),"-",INDIRECT((ADDRESS(MATCH($C80,Этап1!$C:$C,0),8,4,1,"Этап1"))))</f>
        <v>28</v>
      </c>
      <c r="M80" s="36" t="str">
        <f ca="1">IF(ISERROR(INDIRECT((ADDRESS(MATCH($C80,Этап2!$C:$C,0),8,4,1,"Этап2")))),"-",INDIRECT((ADDRESS(MATCH($C80,Этап2!$C:$C,0),8,4,1,"Этап2"))))</f>
        <v>-</v>
      </c>
      <c r="N80" s="36" t="str">
        <f ca="1">IF(ISERROR(INDIRECT((ADDRESS(MATCH($C80,Этап3!$C:$C,0),8,4,1,"Этап3")))),"-",INDIRECT((ADDRESS(MATCH($C80,Этап3!$C:$C,0),8,4,1,"Этап3"))))</f>
        <v>-</v>
      </c>
      <c r="O80" s="46" t="str">
        <f ca="1">IF(ISERROR(INDIRECT((ADDRESS(MATCH($C80,Этап4!$C:$C,0),8,4,1,"Этап4")))),"-",INDIRECT((ADDRESS(MATCH($C80,Этап4!$C:$C,0),8,4,1,"Этап4"))))</f>
        <v>-</v>
      </c>
    </row>
    <row r="81" spans="1:15" ht="11.25">
      <c r="A81" s="47">
        <v>80</v>
      </c>
      <c r="B81" s="25">
        <v>5079</v>
      </c>
      <c r="C81" s="17" t="s">
        <v>155</v>
      </c>
      <c r="D81" s="17"/>
      <c r="E81" s="45"/>
      <c r="F81" s="25">
        <v>30</v>
      </c>
      <c r="G81" s="17"/>
      <c r="H81" s="18">
        <v>27.5</v>
      </c>
      <c r="I81" s="19">
        <f t="shared" si="6"/>
        <v>27.5</v>
      </c>
      <c r="J81" s="20">
        <f t="shared" si="7"/>
        <v>1</v>
      </c>
      <c r="K81" s="21">
        <f t="shared" si="8"/>
        <v>27.5</v>
      </c>
      <c r="L81" s="36" t="str">
        <f ca="1">IF(ISERROR(INDIRECT((ADDRESS(MATCH($C81,Этап1!$C:$C,0),8,4,1,"Этап1")))),"-",INDIRECT((ADDRESS(MATCH($C81,Этап1!$C:$C,0),8,4,1,"Этап1"))))</f>
        <v>-</v>
      </c>
      <c r="M81" s="36" t="str">
        <f ca="1">IF(ISERROR(INDIRECT((ADDRESS(MATCH($C81,Этап2!$C:$C,0),8,4,1,"Этап2")))),"-",INDIRECT((ADDRESS(MATCH($C81,Этап2!$C:$C,0),8,4,1,"Этап2"))))</f>
        <v>-</v>
      </c>
      <c r="N81" s="36" t="str">
        <f ca="1">IF(ISERROR(INDIRECT((ADDRESS(MATCH($C81,Этап3!$C:$C,0),8,4,1,"Этап3")))),"-",INDIRECT((ADDRESS(MATCH($C81,Этап3!$C:$C,0),8,4,1,"Этап3"))))</f>
        <v>-</v>
      </c>
      <c r="O81" s="46">
        <f ca="1">IF(ISERROR(INDIRECT((ADDRESS(MATCH($C81,Этап4!$C:$C,0),8,4,1,"Этап4")))),"-",INDIRECT((ADDRESS(MATCH($C81,Этап4!$C:$C,0),8,4,1,"Этап4"))))</f>
        <v>27.5</v>
      </c>
    </row>
    <row r="82" spans="1:15" ht="11.25">
      <c r="A82" s="47">
        <v>81</v>
      </c>
      <c r="B82" s="25"/>
      <c r="C82" s="17" t="s">
        <v>213</v>
      </c>
      <c r="D82" s="17"/>
      <c r="E82" s="45"/>
      <c r="F82" s="25"/>
      <c r="G82" s="17"/>
      <c r="H82" s="18">
        <v>26</v>
      </c>
      <c r="I82" s="19">
        <f t="shared" si="6"/>
        <v>26</v>
      </c>
      <c r="J82" s="20">
        <f t="shared" si="7"/>
        <v>1</v>
      </c>
      <c r="K82" s="21">
        <f t="shared" si="8"/>
        <v>26</v>
      </c>
      <c r="L82" s="36">
        <f ca="1">IF(ISERROR(INDIRECT((ADDRESS(MATCH($C82,Этап1!$C:$C,0),8,4,1,"Этап1")))),"-",INDIRECT((ADDRESS(MATCH($C82,Этап1!$C:$C,0),8,4,1,"Этап1"))))</f>
        <v>26</v>
      </c>
      <c r="M82" s="36" t="str">
        <f ca="1">IF(ISERROR(INDIRECT((ADDRESS(MATCH($C82,Этап2!$C:$C,0),8,4,1,"Этап2")))),"-",INDIRECT((ADDRESS(MATCH($C82,Этап2!$C:$C,0),8,4,1,"Этап2"))))</f>
        <v>-</v>
      </c>
      <c r="N82" s="36" t="str">
        <f ca="1">IF(ISERROR(INDIRECT((ADDRESS(MATCH($C82,Этап3!$C:$C,0),8,4,1,"Этап3")))),"-",INDIRECT((ADDRESS(MATCH($C82,Этап3!$C:$C,0),8,4,1,"Этап3"))))</f>
        <v>-</v>
      </c>
      <c r="O82" s="46" t="str">
        <f ca="1">IF(ISERROR(INDIRECT((ADDRESS(MATCH($C82,Этап4!$C:$C,0),8,4,1,"Этап4")))),"-",INDIRECT((ADDRESS(MATCH($C82,Этап4!$C:$C,0),8,4,1,"Этап4"))))</f>
        <v>-</v>
      </c>
    </row>
    <row r="83" spans="1:15" ht="11.25">
      <c r="A83" s="47">
        <v>82</v>
      </c>
      <c r="B83" s="25">
        <v>5416</v>
      </c>
      <c r="C83" s="17" t="s">
        <v>188</v>
      </c>
      <c r="D83" s="17" t="s">
        <v>189</v>
      </c>
      <c r="E83" s="45"/>
      <c r="F83" s="25">
        <v>34</v>
      </c>
      <c r="G83" s="17" t="s">
        <v>74</v>
      </c>
      <c r="H83" s="18">
        <v>26</v>
      </c>
      <c r="I83" s="19">
        <f t="shared" si="6"/>
        <v>26</v>
      </c>
      <c r="J83" s="20">
        <f t="shared" si="7"/>
        <v>1</v>
      </c>
      <c r="K83" s="21">
        <f t="shared" si="8"/>
        <v>26</v>
      </c>
      <c r="L83" s="36" t="str">
        <f ca="1">IF(ISERROR(INDIRECT((ADDRESS(MATCH($C83,Этап1!$C:$C,0),8,4,1,"Этап1")))),"-",INDIRECT((ADDRESS(MATCH($C83,Этап1!$C:$C,0),8,4,1,"Этап1"))))</f>
        <v>-</v>
      </c>
      <c r="M83" s="36" t="str">
        <f ca="1">IF(ISERROR(INDIRECT((ADDRESS(MATCH($C83,Этап2!$C:$C,0),8,4,1,"Этап2")))),"-",INDIRECT((ADDRESS(MATCH($C83,Этап2!$C:$C,0),8,4,1,"Этап2"))))</f>
        <v>-</v>
      </c>
      <c r="N83" s="36" t="str">
        <f ca="1">IF(ISERROR(INDIRECT((ADDRESS(MATCH($C83,Этап3!$C:$C,0),8,4,1,"Этап3")))),"-",INDIRECT((ADDRESS(MATCH($C83,Этап3!$C:$C,0),8,4,1,"Этап3"))))</f>
        <v>-</v>
      </c>
      <c r="O83" s="46">
        <f ca="1">IF(ISERROR(INDIRECT((ADDRESS(MATCH($C83,Этап4!$C:$C,0),8,4,1,"Этап4")))),"-",INDIRECT((ADDRESS(MATCH($C83,Этап4!$C:$C,0),8,4,1,"Этап4"))))</f>
        <v>26</v>
      </c>
    </row>
    <row r="84" spans="1:15" ht="11.25">
      <c r="A84" s="47">
        <v>83</v>
      </c>
      <c r="B84" s="25">
        <v>272</v>
      </c>
      <c r="C84" s="17" t="s">
        <v>321</v>
      </c>
      <c r="D84" s="17" t="s">
        <v>322</v>
      </c>
      <c r="E84" s="45" t="s">
        <v>323</v>
      </c>
      <c r="F84" s="25">
        <v>36</v>
      </c>
      <c r="G84" s="17" t="s">
        <v>74</v>
      </c>
      <c r="H84" s="18">
        <v>26</v>
      </c>
      <c r="I84" s="19">
        <f t="shared" si="6"/>
        <v>26</v>
      </c>
      <c r="J84" s="20">
        <f t="shared" si="7"/>
        <v>1</v>
      </c>
      <c r="K84" s="21">
        <f t="shared" si="8"/>
        <v>26</v>
      </c>
      <c r="L84" s="36" t="str">
        <f ca="1">IF(ISERROR(INDIRECT((ADDRESS(MATCH($C84,Этап1!$C:$C,0),8,4,1,"Этап1")))),"-",INDIRECT((ADDRESS(MATCH($C84,Этап1!$C:$C,0),8,4,1,"Этап1"))))</f>
        <v>-</v>
      </c>
      <c r="M84" s="36" t="str">
        <f ca="1">IF(ISERROR(INDIRECT((ADDRESS(MATCH($C84,Этап2!$C:$C,0),8,4,1,"Этап2")))),"-",INDIRECT((ADDRESS(MATCH($C84,Этап2!$C:$C,0),8,4,1,"Этап2"))))</f>
        <v>-</v>
      </c>
      <c r="N84" s="36" t="str">
        <f ca="1">IF(ISERROR(INDIRECT((ADDRESS(MATCH($C84,Этап3!$C:$C,0),8,4,1,"Этап3")))),"-",INDIRECT((ADDRESS(MATCH($C84,Этап3!$C:$C,0),8,4,1,"Этап3"))))</f>
        <v>-</v>
      </c>
      <c r="O84" s="46">
        <f ca="1">IF(ISERROR(INDIRECT((ADDRESS(MATCH($C84,Этап4!$C:$C,0),8,4,1,"Этап4")))),"-",INDIRECT((ADDRESS(MATCH($C84,Этап4!$C:$C,0),8,4,1,"Этап4"))))</f>
        <v>26</v>
      </c>
    </row>
    <row r="85" spans="1:15" ht="11.25">
      <c r="A85" s="47">
        <v>84</v>
      </c>
      <c r="B85" s="25">
        <v>0</v>
      </c>
      <c r="C85" s="17" t="s">
        <v>144</v>
      </c>
      <c r="D85" s="17"/>
      <c r="E85" s="45"/>
      <c r="F85" s="25"/>
      <c r="G85" s="17" t="s">
        <v>85</v>
      </c>
      <c r="H85" s="18">
        <v>26</v>
      </c>
      <c r="I85" s="19">
        <f t="shared" si="6"/>
        <v>26</v>
      </c>
      <c r="J85" s="20">
        <f t="shared" si="7"/>
        <v>1</v>
      </c>
      <c r="K85" s="21">
        <f t="shared" si="8"/>
        <v>26</v>
      </c>
      <c r="L85" s="36" t="str">
        <f ca="1">IF(ISERROR(INDIRECT((ADDRESS(MATCH($C85,Этап1!$C:$C,0),8,4,1,"Этап1")))),"-",INDIRECT((ADDRESS(MATCH($C85,Этап1!$C:$C,0),8,4,1,"Этап1"))))</f>
        <v>-</v>
      </c>
      <c r="M85" s="36" t="str">
        <f ca="1">IF(ISERROR(INDIRECT((ADDRESS(MATCH($C85,Этап2!$C:$C,0),8,4,1,"Этап2")))),"-",INDIRECT((ADDRESS(MATCH($C85,Этап2!$C:$C,0),8,4,1,"Этап2"))))</f>
        <v>-</v>
      </c>
      <c r="N85" s="36">
        <f ca="1">IF(ISERROR(INDIRECT((ADDRESS(MATCH($C85,Этап3!$C:$C,0),8,4,1,"Этап3")))),"-",INDIRECT((ADDRESS(MATCH($C85,Этап3!$C:$C,0),8,4,1,"Этап3"))))</f>
        <v>26</v>
      </c>
      <c r="O85" s="46" t="str">
        <f ca="1">IF(ISERROR(INDIRECT((ADDRESS(MATCH($C85,Этап4!$C:$C,0),8,4,1,"Этап4")))),"-",INDIRECT((ADDRESS(MATCH($C85,Этап4!$C:$C,0),8,4,1,"Этап4"))))</f>
        <v>-</v>
      </c>
    </row>
    <row r="86" spans="1:15" ht="11.25">
      <c r="A86" s="47">
        <v>85</v>
      </c>
      <c r="B86" s="25">
        <v>5992</v>
      </c>
      <c r="C86" s="17" t="s">
        <v>379</v>
      </c>
      <c r="D86" s="17" t="s">
        <v>380</v>
      </c>
      <c r="E86" s="45"/>
      <c r="F86" s="25">
        <v>37</v>
      </c>
      <c r="G86" s="17" t="s">
        <v>74</v>
      </c>
      <c r="H86" s="18">
        <v>24.5</v>
      </c>
      <c r="I86" s="19">
        <f t="shared" si="6"/>
        <v>24.5</v>
      </c>
      <c r="J86" s="20">
        <f t="shared" si="7"/>
        <v>1</v>
      </c>
      <c r="K86" s="21">
        <f t="shared" si="8"/>
        <v>24.5</v>
      </c>
      <c r="L86" s="36" t="str">
        <f ca="1">IF(ISERROR(INDIRECT((ADDRESS(MATCH($C86,Этап1!$C:$C,0),8,4,1,"Этап1")))),"-",INDIRECT((ADDRESS(MATCH($C86,Этап1!$C:$C,0),8,4,1,"Этап1"))))</f>
        <v>-</v>
      </c>
      <c r="M86" s="36" t="str">
        <f ca="1">IF(ISERROR(INDIRECT((ADDRESS(MATCH($C86,Этап2!$C:$C,0),8,4,1,"Этап2")))),"-",INDIRECT((ADDRESS(MATCH($C86,Этап2!$C:$C,0),8,4,1,"Этап2"))))</f>
        <v>-</v>
      </c>
      <c r="N86" s="36" t="str">
        <f ca="1">IF(ISERROR(INDIRECT((ADDRESS(MATCH($C86,Этап3!$C:$C,0),8,4,1,"Этап3")))),"-",INDIRECT((ADDRESS(MATCH($C86,Этап3!$C:$C,0),8,4,1,"Этап3"))))</f>
        <v>-</v>
      </c>
      <c r="O86" s="46">
        <f ca="1">IF(ISERROR(INDIRECT((ADDRESS(MATCH($C86,Этап4!$C:$C,0),8,4,1,"Этап4")))),"-",INDIRECT((ADDRESS(MATCH($C86,Этап4!$C:$C,0),8,4,1,"Этап4"))))</f>
        <v>24.5</v>
      </c>
    </row>
    <row r="87" spans="1:15" ht="11.25">
      <c r="A87" s="47">
        <v>86</v>
      </c>
      <c r="B87" s="17"/>
      <c r="C87" s="45" t="s">
        <v>101</v>
      </c>
      <c r="D87" s="17"/>
      <c r="E87" s="17"/>
      <c r="F87" s="25">
        <v>54</v>
      </c>
      <c r="G87" s="45" t="s">
        <v>102</v>
      </c>
      <c r="H87" s="18">
        <v>24</v>
      </c>
      <c r="I87" s="19">
        <f t="shared" si="6"/>
        <v>24</v>
      </c>
      <c r="J87" s="20">
        <f t="shared" si="7"/>
        <v>1</v>
      </c>
      <c r="K87" s="21">
        <f t="shared" si="8"/>
        <v>24</v>
      </c>
      <c r="L87" s="36" t="str">
        <f ca="1">IF(ISERROR(INDIRECT((ADDRESS(MATCH($C87,Этап1!$C:$C,0),8,4,1,"Этап1")))),"-",INDIRECT((ADDRESS(MATCH($C87,Этап1!$C:$C,0),8,4,1,"Этап1"))))</f>
        <v>-</v>
      </c>
      <c r="M87" s="36">
        <f ca="1">IF(ISERROR(INDIRECT((ADDRESS(MATCH($C87,Этап2!$C:$C,0),8,4,1,"Этап2")))),"-",INDIRECT((ADDRESS(MATCH($C87,Этап2!$C:$C,0),8,4,1,"Этап2"))))</f>
        <v>24</v>
      </c>
      <c r="N87" s="36" t="str">
        <f ca="1">IF(ISERROR(INDIRECT((ADDRESS(MATCH($C87,Этап3!$C:$C,0),8,4,1,"Этап3")))),"-",INDIRECT((ADDRESS(MATCH($C87,Этап3!$C:$C,0),8,4,1,"Этап3"))))</f>
        <v>-</v>
      </c>
      <c r="O87" s="46" t="str">
        <f ca="1">IF(ISERROR(INDIRECT((ADDRESS(MATCH($C87,Этап4!$C:$C,0),8,4,1,"Этап4")))),"-",INDIRECT((ADDRESS(MATCH($C87,Этап4!$C:$C,0),8,4,1,"Этап4"))))</f>
        <v>-</v>
      </c>
    </row>
    <row r="88" spans="1:15" ht="11.25">
      <c r="A88" s="47">
        <v>87</v>
      </c>
      <c r="B88" s="25">
        <v>1215</v>
      </c>
      <c r="C88" s="17" t="s">
        <v>324</v>
      </c>
      <c r="D88" s="17" t="s">
        <v>325</v>
      </c>
      <c r="E88" s="45"/>
      <c r="F88" s="25">
        <v>52</v>
      </c>
      <c r="G88" s="17" t="s">
        <v>133</v>
      </c>
      <c r="H88" s="18">
        <v>24</v>
      </c>
      <c r="I88" s="19">
        <f t="shared" si="6"/>
        <v>24</v>
      </c>
      <c r="J88" s="20">
        <f t="shared" si="7"/>
        <v>1</v>
      </c>
      <c r="K88" s="21">
        <f t="shared" si="8"/>
        <v>24</v>
      </c>
      <c r="L88" s="36" t="str">
        <f ca="1">IF(ISERROR(INDIRECT((ADDRESS(MATCH($C88,Этап1!$C:$C,0),8,4,1,"Этап1")))),"-",INDIRECT((ADDRESS(MATCH($C88,Этап1!$C:$C,0),8,4,1,"Этап1"))))</f>
        <v>-</v>
      </c>
      <c r="M88" s="36" t="str">
        <f ca="1">IF(ISERROR(INDIRECT((ADDRESS(MATCH($C88,Этап2!$C:$C,0),8,4,1,"Этап2")))),"-",INDIRECT((ADDRESS(MATCH($C88,Этап2!$C:$C,0),8,4,1,"Этап2"))))</f>
        <v>-</v>
      </c>
      <c r="N88" s="36" t="str">
        <f ca="1">IF(ISERROR(INDIRECT((ADDRESS(MATCH($C88,Этап3!$C:$C,0),8,4,1,"Этап3")))),"-",INDIRECT((ADDRESS(MATCH($C88,Этап3!$C:$C,0),8,4,1,"Этап3"))))</f>
        <v>-</v>
      </c>
      <c r="O88" s="46">
        <f ca="1">IF(ISERROR(INDIRECT((ADDRESS(MATCH($C88,Этап4!$C:$C,0),8,4,1,"Этап4")))),"-",INDIRECT((ADDRESS(MATCH($C88,Этап4!$C:$C,0),8,4,1,"Этап4"))))</f>
        <v>24</v>
      </c>
    </row>
    <row r="89" spans="1:15" ht="11.25">
      <c r="A89" s="47">
        <v>88</v>
      </c>
      <c r="B89" s="25">
        <v>0</v>
      </c>
      <c r="C89" s="17" t="s">
        <v>234</v>
      </c>
      <c r="D89" s="17"/>
      <c r="E89" s="45"/>
      <c r="F89" s="25"/>
      <c r="G89" s="17"/>
      <c r="H89" s="18">
        <v>24</v>
      </c>
      <c r="I89" s="19">
        <f t="shared" si="6"/>
        <v>24</v>
      </c>
      <c r="J89" s="20">
        <f t="shared" si="7"/>
        <v>1</v>
      </c>
      <c r="K89" s="21">
        <f t="shared" si="8"/>
        <v>24</v>
      </c>
      <c r="L89" s="36" t="str">
        <f ca="1">IF(ISERROR(INDIRECT((ADDRESS(MATCH($C89,Этап1!$C:$C,0),8,4,1,"Этап1")))),"-",INDIRECT((ADDRESS(MATCH($C89,Этап1!$C:$C,0),8,4,1,"Этап1"))))</f>
        <v>-</v>
      </c>
      <c r="M89" s="36" t="str">
        <f ca="1">IF(ISERROR(INDIRECT((ADDRESS(MATCH($C89,Этап2!$C:$C,0),8,4,1,"Этап2")))),"-",INDIRECT((ADDRESS(MATCH($C89,Этап2!$C:$C,0),8,4,1,"Этап2"))))</f>
        <v>-</v>
      </c>
      <c r="N89" s="36">
        <f ca="1">IF(ISERROR(INDIRECT((ADDRESS(MATCH($C89,Этап3!$C:$C,0),8,4,1,"Этап3")))),"-",INDIRECT((ADDRESS(MATCH($C89,Этап3!$C:$C,0),8,4,1,"Этап3"))))</f>
        <v>24</v>
      </c>
      <c r="O89" s="46" t="str">
        <f ca="1">IF(ISERROR(INDIRECT((ADDRESS(MATCH($C89,Этап4!$C:$C,0),8,4,1,"Этап4")))),"-",INDIRECT((ADDRESS(MATCH($C89,Этап4!$C:$C,0),8,4,1,"Этап4"))))</f>
        <v>-</v>
      </c>
    </row>
    <row r="90" spans="1:15" ht="11.25">
      <c r="A90" s="47">
        <v>89</v>
      </c>
      <c r="B90" s="25"/>
      <c r="C90" s="17" t="s">
        <v>215</v>
      </c>
      <c r="D90" s="17"/>
      <c r="E90" s="45"/>
      <c r="F90" s="25"/>
      <c r="G90" s="17"/>
      <c r="H90" s="18">
        <v>23</v>
      </c>
      <c r="I90" s="19">
        <f t="shared" si="6"/>
        <v>23</v>
      </c>
      <c r="J90" s="20">
        <f t="shared" si="7"/>
        <v>1</v>
      </c>
      <c r="K90" s="21">
        <f t="shared" si="8"/>
        <v>23</v>
      </c>
      <c r="L90" s="36" t="str">
        <f ca="1">IF(ISERROR(INDIRECT((ADDRESS(MATCH($C90,Этап1!$C:$C,0),8,4,1,"Этап1")))),"-",INDIRECT((ADDRESS(MATCH($C90,Этап1!$C:$C,0),8,4,1,"Этап1"))))</f>
        <v>-</v>
      </c>
      <c r="M90" s="36" t="str">
        <f ca="1">IF(ISERROR(INDIRECT((ADDRESS(MATCH($C90,Этап2!$C:$C,0),8,4,1,"Этап2")))),"-",INDIRECT((ADDRESS(MATCH($C90,Этап2!$C:$C,0),8,4,1,"Этап2"))))</f>
        <v>-</v>
      </c>
      <c r="N90" s="36" t="str">
        <f ca="1">IF(ISERROR(INDIRECT((ADDRESS(MATCH($C90,Этап3!$C:$C,0),8,4,1,"Этап3")))),"-",INDIRECT((ADDRESS(MATCH($C90,Этап3!$C:$C,0),8,4,1,"Этап3"))))</f>
        <v>-</v>
      </c>
      <c r="O90" s="46">
        <f ca="1">IF(ISERROR(INDIRECT((ADDRESS(MATCH($C90,Этап4!$C:$C,0),8,4,1,"Этап4")))),"-",INDIRECT((ADDRESS(MATCH($C90,Этап4!$C:$C,0),8,4,1,"Этап4"))))</f>
        <v>23</v>
      </c>
    </row>
    <row r="91" spans="1:15" ht="11.25">
      <c r="A91" s="47">
        <v>90</v>
      </c>
      <c r="B91" s="17"/>
      <c r="C91" s="45" t="s">
        <v>115</v>
      </c>
      <c r="D91" s="17"/>
      <c r="E91" s="17"/>
      <c r="F91" s="25">
        <v>26</v>
      </c>
      <c r="G91" s="45" t="s">
        <v>116</v>
      </c>
      <c r="H91" s="18">
        <v>23</v>
      </c>
      <c r="I91" s="19">
        <f t="shared" si="6"/>
        <v>23</v>
      </c>
      <c r="J91" s="20">
        <f t="shared" si="7"/>
        <v>2</v>
      </c>
      <c r="K91" s="21">
        <f t="shared" si="8"/>
        <v>11.5</v>
      </c>
      <c r="L91" s="36">
        <f ca="1">IF(ISERROR(INDIRECT((ADDRESS(MATCH($C91,Этап1!$C:$C,0),8,4,1,"Этап1")))),"-",INDIRECT((ADDRESS(MATCH($C91,Этап1!$C:$C,0),8,4,1,"Этап1"))))</f>
        <v>16</v>
      </c>
      <c r="M91" s="36">
        <f ca="1">IF(ISERROR(INDIRECT((ADDRESS(MATCH($C91,Этап2!$C:$C,0),8,4,1,"Этап2")))),"-",INDIRECT((ADDRESS(MATCH($C91,Этап2!$C:$C,0),8,4,1,"Этап2"))))</f>
        <v>7</v>
      </c>
      <c r="N91" s="36" t="str">
        <f ca="1">IF(ISERROR(INDIRECT((ADDRESS(MATCH($C91,Этап3!$C:$C,0),8,4,1,"Этап3")))),"-",INDIRECT((ADDRESS(MATCH($C91,Этап3!$C:$C,0),8,4,1,"Этап3"))))</f>
        <v>-</v>
      </c>
      <c r="O91" s="46" t="str">
        <f ca="1">IF(ISERROR(INDIRECT((ADDRESS(MATCH($C91,Этап4!$C:$C,0),8,4,1,"Этап4")))),"-",INDIRECT((ADDRESS(MATCH($C91,Этап4!$C:$C,0),8,4,1,"Этап4"))))</f>
        <v>-</v>
      </c>
    </row>
    <row r="92" spans="1:15" ht="11.25">
      <c r="A92" s="47">
        <v>91</v>
      </c>
      <c r="B92" s="25">
        <v>0</v>
      </c>
      <c r="C92" s="17" t="s">
        <v>235</v>
      </c>
      <c r="D92" s="17"/>
      <c r="E92" s="45"/>
      <c r="F92" s="25"/>
      <c r="G92" s="17"/>
      <c r="H92" s="18">
        <v>22</v>
      </c>
      <c r="I92" s="19">
        <f t="shared" si="6"/>
        <v>22</v>
      </c>
      <c r="J92" s="20">
        <f t="shared" si="7"/>
        <v>1</v>
      </c>
      <c r="K92" s="21">
        <f t="shared" si="8"/>
        <v>22</v>
      </c>
      <c r="L92" s="36" t="str">
        <f ca="1">IF(ISERROR(INDIRECT((ADDRESS(MATCH($C92,Этап1!$C:$C,0),8,4,1,"Этап1")))),"-",INDIRECT((ADDRESS(MATCH($C92,Этап1!$C:$C,0),8,4,1,"Этап1"))))</f>
        <v>-</v>
      </c>
      <c r="M92" s="36" t="str">
        <f ca="1">IF(ISERROR(INDIRECT((ADDRESS(MATCH($C92,Этап2!$C:$C,0),8,4,1,"Этап2")))),"-",INDIRECT((ADDRESS(MATCH($C92,Этап2!$C:$C,0),8,4,1,"Этап2"))))</f>
        <v>-</v>
      </c>
      <c r="N92" s="36">
        <f ca="1">IF(ISERROR(INDIRECT((ADDRESS(MATCH($C92,Этап3!$C:$C,0),8,4,1,"Этап3")))),"-",INDIRECT((ADDRESS(MATCH($C92,Этап3!$C:$C,0),8,4,1,"Этап3"))))</f>
        <v>22</v>
      </c>
      <c r="O92" s="46" t="str">
        <f ca="1">IF(ISERROR(INDIRECT((ADDRESS(MATCH($C92,Этап4!$C:$C,0),8,4,1,"Этап4")))),"-",INDIRECT((ADDRESS(MATCH($C92,Этап4!$C:$C,0),8,4,1,"Этап4"))))</f>
        <v>-</v>
      </c>
    </row>
    <row r="93" spans="1:15" ht="11.25">
      <c r="A93" s="47">
        <v>92</v>
      </c>
      <c r="B93" s="25">
        <v>4344</v>
      </c>
      <c r="C93" s="17" t="s">
        <v>71</v>
      </c>
      <c r="D93" s="17"/>
      <c r="E93" s="45"/>
      <c r="F93" s="25">
        <v>33</v>
      </c>
      <c r="G93" s="17" t="s">
        <v>74</v>
      </c>
      <c r="H93" s="18">
        <v>22</v>
      </c>
      <c r="I93" s="19">
        <f t="shared" si="6"/>
        <v>22</v>
      </c>
      <c r="J93" s="20">
        <f t="shared" si="7"/>
        <v>1</v>
      </c>
      <c r="K93" s="21">
        <f t="shared" si="8"/>
        <v>22</v>
      </c>
      <c r="L93" s="36">
        <f ca="1">IF(ISERROR(INDIRECT((ADDRESS(MATCH($C93,Этап1!$C:$C,0),8,4,1,"Этап1")))),"-",INDIRECT((ADDRESS(MATCH($C93,Этап1!$C:$C,0),8,4,1,"Этап1"))))</f>
        <v>22</v>
      </c>
      <c r="M93" s="36" t="str">
        <f ca="1">IF(ISERROR(INDIRECT((ADDRESS(MATCH($C93,Этап2!$C:$C,0),8,4,1,"Этап2")))),"-",INDIRECT((ADDRESS(MATCH($C93,Этап2!$C:$C,0),8,4,1,"Этап2"))))</f>
        <v>-</v>
      </c>
      <c r="N93" s="36" t="str">
        <f ca="1">IF(ISERROR(INDIRECT((ADDRESS(MATCH($C93,Этап3!$C:$C,0),8,4,1,"Этап3")))),"-",INDIRECT((ADDRESS(MATCH($C93,Этап3!$C:$C,0),8,4,1,"Этап3"))))</f>
        <v>-</v>
      </c>
      <c r="O93" s="46" t="str">
        <f ca="1">IF(ISERROR(INDIRECT((ADDRESS(MATCH($C93,Этап4!$C:$C,0),8,4,1,"Этап4")))),"-",INDIRECT((ADDRESS(MATCH($C93,Этап4!$C:$C,0),8,4,1,"Этап4"))))</f>
        <v>-</v>
      </c>
    </row>
    <row r="94" spans="1:15" ht="11.25">
      <c r="A94" s="47">
        <v>93</v>
      </c>
      <c r="B94" s="17"/>
      <c r="C94" s="45" t="s">
        <v>103</v>
      </c>
      <c r="D94" s="17"/>
      <c r="E94" s="17"/>
      <c r="F94" s="25">
        <v>22</v>
      </c>
      <c r="G94" s="45" t="s">
        <v>104</v>
      </c>
      <c r="H94" s="18">
        <v>22</v>
      </c>
      <c r="I94" s="19">
        <f t="shared" si="6"/>
        <v>22</v>
      </c>
      <c r="J94" s="20">
        <f t="shared" si="7"/>
        <v>1</v>
      </c>
      <c r="K94" s="21">
        <f t="shared" si="8"/>
        <v>22</v>
      </c>
      <c r="L94" s="36" t="str">
        <f ca="1">IF(ISERROR(INDIRECT((ADDRESS(MATCH($C94,Этап1!$C:$C,0),8,4,1,"Этап1")))),"-",INDIRECT((ADDRESS(MATCH($C94,Этап1!$C:$C,0),8,4,1,"Этап1"))))</f>
        <v>-</v>
      </c>
      <c r="M94" s="36">
        <f ca="1">IF(ISERROR(INDIRECT((ADDRESS(MATCH($C94,Этап2!$C:$C,0),8,4,1,"Этап2")))),"-",INDIRECT((ADDRESS(MATCH($C94,Этап2!$C:$C,0),8,4,1,"Этап2"))))</f>
        <v>22</v>
      </c>
      <c r="N94" s="36" t="str">
        <f ca="1">IF(ISERROR(INDIRECT((ADDRESS(MATCH($C94,Этап3!$C:$C,0),8,4,1,"Этап3")))),"-",INDIRECT((ADDRESS(MATCH($C94,Этап3!$C:$C,0),8,4,1,"Этап3"))))</f>
        <v>-</v>
      </c>
      <c r="O94" s="46" t="str">
        <f ca="1">IF(ISERROR(INDIRECT((ADDRESS(MATCH($C94,Этап4!$C:$C,0),8,4,1,"Этап4")))),"-",INDIRECT((ADDRESS(MATCH($C94,Этап4!$C:$C,0),8,4,1,"Этап4"))))</f>
        <v>-</v>
      </c>
    </row>
    <row r="95" spans="1:15" ht="11.25">
      <c r="A95" s="47">
        <v>94</v>
      </c>
      <c r="B95" s="25">
        <v>0</v>
      </c>
      <c r="C95" s="17" t="s">
        <v>326</v>
      </c>
      <c r="D95" s="17" t="s">
        <v>327</v>
      </c>
      <c r="E95" s="45" t="s">
        <v>328</v>
      </c>
      <c r="F95" s="25">
        <v>27</v>
      </c>
      <c r="G95" s="17" t="s">
        <v>329</v>
      </c>
      <c r="H95" s="18">
        <v>22</v>
      </c>
      <c r="I95" s="19">
        <f t="shared" si="6"/>
        <v>22</v>
      </c>
      <c r="J95" s="20">
        <f t="shared" si="7"/>
        <v>1</v>
      </c>
      <c r="K95" s="21">
        <f t="shared" si="8"/>
        <v>22</v>
      </c>
      <c r="L95" s="36" t="str">
        <f ca="1">IF(ISERROR(INDIRECT((ADDRESS(MATCH($C95,Этап1!$C:$C,0),8,4,1,"Этап1")))),"-",INDIRECT((ADDRESS(MATCH($C95,Этап1!$C:$C,0),8,4,1,"Этап1"))))</f>
        <v>-</v>
      </c>
      <c r="M95" s="36" t="str">
        <f ca="1">IF(ISERROR(INDIRECT((ADDRESS(MATCH($C95,Этап2!$C:$C,0),8,4,1,"Этап2")))),"-",INDIRECT((ADDRESS(MATCH($C95,Этап2!$C:$C,0),8,4,1,"Этап2"))))</f>
        <v>-</v>
      </c>
      <c r="N95" s="36" t="str">
        <f ca="1">IF(ISERROR(INDIRECT((ADDRESS(MATCH($C95,Этап3!$C:$C,0),8,4,1,"Этап3")))),"-",INDIRECT((ADDRESS(MATCH($C95,Этап3!$C:$C,0),8,4,1,"Этап3"))))</f>
        <v>-</v>
      </c>
      <c r="O95" s="46">
        <f ca="1">IF(ISERROR(INDIRECT((ADDRESS(MATCH($C95,Этап4!$C:$C,0),8,4,1,"Этап4")))),"-",INDIRECT((ADDRESS(MATCH($C95,Этап4!$C:$C,0),8,4,1,"Этап4"))))</f>
        <v>22</v>
      </c>
    </row>
    <row r="96" spans="1:15" ht="11.25">
      <c r="A96" s="47">
        <v>95</v>
      </c>
      <c r="B96" s="25">
        <v>5767</v>
      </c>
      <c r="C96" s="17" t="s">
        <v>43</v>
      </c>
      <c r="D96" s="17" t="s">
        <v>180</v>
      </c>
      <c r="E96" s="45"/>
      <c r="F96" s="25">
        <v>43</v>
      </c>
      <c r="G96" s="17" t="s">
        <v>74</v>
      </c>
      <c r="H96" s="18">
        <v>20</v>
      </c>
      <c r="I96" s="19">
        <f t="shared" si="6"/>
        <v>20</v>
      </c>
      <c r="J96" s="20">
        <f t="shared" si="7"/>
        <v>1</v>
      </c>
      <c r="K96" s="21">
        <f t="shared" si="8"/>
        <v>20</v>
      </c>
      <c r="L96" s="36">
        <f ca="1">IF(ISERROR(INDIRECT((ADDRESS(MATCH($C96,Этап1!$C:$C,0),8,4,1,"Этап1")))),"-",INDIRECT((ADDRESS(MATCH($C96,Этап1!$C:$C,0),8,4,1,"Этап1"))))</f>
        <v>20</v>
      </c>
      <c r="M96" s="36" t="str">
        <f ca="1">IF(ISERROR(INDIRECT((ADDRESS(MATCH($C96,Этап2!$C:$C,0),8,4,1,"Этап2")))),"-",INDIRECT((ADDRESS(MATCH($C96,Этап2!$C:$C,0),8,4,1,"Этап2"))))</f>
        <v>-</v>
      </c>
      <c r="N96" s="36" t="str">
        <f ca="1">IF(ISERROR(INDIRECT((ADDRESS(MATCH($C96,Этап3!$C:$C,0),8,4,1,"Этап3")))),"-",INDIRECT((ADDRESS(MATCH($C96,Этап3!$C:$C,0),8,4,1,"Этап3"))))</f>
        <v>-</v>
      </c>
      <c r="O96" s="46" t="str">
        <f ca="1">IF(ISERROR(INDIRECT((ADDRESS(MATCH($C96,Этап4!$C:$C,0),8,4,1,"Этап4")))),"-",INDIRECT((ADDRESS(MATCH($C96,Этап4!$C:$C,0),8,4,1,"Этап4"))))</f>
        <v>-</v>
      </c>
    </row>
    <row r="97" spans="1:15" ht="11.25">
      <c r="A97" s="47">
        <v>96</v>
      </c>
      <c r="B97" s="25">
        <v>0</v>
      </c>
      <c r="C97" s="17" t="s">
        <v>236</v>
      </c>
      <c r="D97" s="17"/>
      <c r="E97" s="45"/>
      <c r="F97" s="25"/>
      <c r="G97" s="17"/>
      <c r="H97" s="18">
        <v>20</v>
      </c>
      <c r="I97" s="19">
        <f t="shared" si="6"/>
        <v>20</v>
      </c>
      <c r="J97" s="20">
        <f t="shared" si="7"/>
        <v>1</v>
      </c>
      <c r="K97" s="21">
        <f t="shared" si="8"/>
        <v>20</v>
      </c>
      <c r="L97" s="36" t="str">
        <f ca="1">IF(ISERROR(INDIRECT((ADDRESS(MATCH($C97,Этап1!$C:$C,0),8,4,1,"Этап1")))),"-",INDIRECT((ADDRESS(MATCH($C97,Этап1!$C:$C,0),8,4,1,"Этап1"))))</f>
        <v>-</v>
      </c>
      <c r="M97" s="36" t="str">
        <f ca="1">IF(ISERROR(INDIRECT((ADDRESS(MATCH($C97,Этап2!$C:$C,0),8,4,1,"Этап2")))),"-",INDIRECT((ADDRESS(MATCH($C97,Этап2!$C:$C,0),8,4,1,"Этап2"))))</f>
        <v>-</v>
      </c>
      <c r="N97" s="36">
        <f ca="1">IF(ISERROR(INDIRECT((ADDRESS(MATCH($C97,Этап3!$C:$C,0),8,4,1,"Этап3")))),"-",INDIRECT((ADDRESS(MATCH($C97,Этап3!$C:$C,0),8,4,1,"Этап3"))))</f>
        <v>20</v>
      </c>
      <c r="O97" s="46" t="str">
        <f ca="1">IF(ISERROR(INDIRECT((ADDRESS(MATCH($C97,Этап4!$C:$C,0),8,4,1,"Этап4")))),"-",INDIRECT((ADDRESS(MATCH($C97,Этап4!$C:$C,0),8,4,1,"Этап4"))))</f>
        <v>-</v>
      </c>
    </row>
    <row r="98" spans="1:15" ht="11.25">
      <c r="A98" s="47">
        <v>97</v>
      </c>
      <c r="B98" s="25">
        <v>5262</v>
      </c>
      <c r="C98" s="17" t="s">
        <v>237</v>
      </c>
      <c r="D98" s="17"/>
      <c r="E98" s="45"/>
      <c r="F98" s="25"/>
      <c r="G98" s="17"/>
      <c r="H98" s="18">
        <v>18</v>
      </c>
      <c r="I98" s="19">
        <f aca="true" t="shared" si="9" ref="I98:I129">SUM(L98:O98)</f>
        <v>18</v>
      </c>
      <c r="J98" s="20">
        <f aca="true" t="shared" si="10" ref="J98:J129">COUNTIF(L98:O98,"&lt;&gt;-")</f>
        <v>1</v>
      </c>
      <c r="K98" s="21">
        <f aca="true" t="shared" si="11" ref="K98:K129">I98/J98</f>
        <v>18</v>
      </c>
      <c r="L98" s="36" t="str">
        <f ca="1">IF(ISERROR(INDIRECT((ADDRESS(MATCH($C98,Этап1!$C:$C,0),8,4,1,"Этап1")))),"-",INDIRECT((ADDRESS(MATCH($C98,Этап1!$C:$C,0),8,4,1,"Этап1"))))</f>
        <v>-</v>
      </c>
      <c r="M98" s="36" t="str">
        <f ca="1">IF(ISERROR(INDIRECT((ADDRESS(MATCH($C98,Этап2!$C:$C,0),8,4,1,"Этап2")))),"-",INDIRECT((ADDRESS(MATCH($C98,Этап2!$C:$C,0),8,4,1,"Этап2"))))</f>
        <v>-</v>
      </c>
      <c r="N98" s="36">
        <f ca="1">IF(ISERROR(INDIRECT((ADDRESS(MATCH($C98,Этап3!$C:$C,0),8,4,1,"Этап3")))),"-",INDIRECT((ADDRESS(MATCH($C98,Этап3!$C:$C,0),8,4,1,"Этап3"))))</f>
        <v>18</v>
      </c>
      <c r="O98" s="46" t="str">
        <f ca="1">IF(ISERROR(INDIRECT((ADDRESS(MATCH($C98,Этап4!$C:$C,0),8,4,1,"Этап4")))),"-",INDIRECT((ADDRESS(MATCH($C98,Этап4!$C:$C,0),8,4,1,"Этап4"))))</f>
        <v>-</v>
      </c>
    </row>
    <row r="99" spans="1:15" ht="11.25">
      <c r="A99" s="47">
        <v>98</v>
      </c>
      <c r="B99" s="25">
        <v>0</v>
      </c>
      <c r="C99" s="17" t="s">
        <v>157</v>
      </c>
      <c r="D99" s="17"/>
      <c r="E99" s="45"/>
      <c r="F99" s="25">
        <v>34</v>
      </c>
      <c r="G99" s="17"/>
      <c r="H99" s="18">
        <v>18</v>
      </c>
      <c r="I99" s="19">
        <f t="shared" si="9"/>
        <v>18</v>
      </c>
      <c r="J99" s="20">
        <f t="shared" si="10"/>
        <v>1</v>
      </c>
      <c r="K99" s="21">
        <f t="shared" si="11"/>
        <v>18</v>
      </c>
      <c r="L99" s="36" t="str">
        <f ca="1">IF(ISERROR(INDIRECT((ADDRESS(MATCH($C99,Этап1!$C:$C,0),8,4,1,"Этап1")))),"-",INDIRECT((ADDRESS(MATCH($C99,Этап1!$C:$C,0),8,4,1,"Этап1"))))</f>
        <v>-</v>
      </c>
      <c r="M99" s="36" t="str">
        <f ca="1">IF(ISERROR(INDIRECT((ADDRESS(MATCH($C99,Этап2!$C:$C,0),8,4,1,"Этап2")))),"-",INDIRECT((ADDRESS(MATCH($C99,Этап2!$C:$C,0),8,4,1,"Этап2"))))</f>
        <v>-</v>
      </c>
      <c r="N99" s="36" t="str">
        <f ca="1">IF(ISERROR(INDIRECT((ADDRESS(MATCH($C99,Этап3!$C:$C,0),8,4,1,"Этап3")))),"-",INDIRECT((ADDRESS(MATCH($C99,Этап3!$C:$C,0),8,4,1,"Этап3"))))</f>
        <v>-</v>
      </c>
      <c r="O99" s="46">
        <f ca="1">IF(ISERROR(INDIRECT((ADDRESS(MATCH($C99,Этап4!$C:$C,0),8,4,1,"Этап4")))),"-",INDIRECT((ADDRESS(MATCH($C99,Этап4!$C:$C,0),8,4,1,"Этап4"))))</f>
        <v>18</v>
      </c>
    </row>
    <row r="100" spans="1:15" ht="11.25">
      <c r="A100" s="47">
        <v>99</v>
      </c>
      <c r="B100" s="17"/>
      <c r="C100" s="45" t="s">
        <v>37</v>
      </c>
      <c r="D100" s="17"/>
      <c r="E100" s="17"/>
      <c r="F100" s="25"/>
      <c r="G100" s="45"/>
      <c r="H100" s="18">
        <v>16</v>
      </c>
      <c r="I100" s="19">
        <f t="shared" si="9"/>
        <v>16</v>
      </c>
      <c r="J100" s="20">
        <f t="shared" si="10"/>
        <v>1</v>
      </c>
      <c r="K100" s="21">
        <f t="shared" si="11"/>
        <v>16</v>
      </c>
      <c r="L100" s="36" t="str">
        <f ca="1">IF(ISERROR(INDIRECT((ADDRESS(MATCH($C100,Этап1!$C:$C,0),8,4,1,"Этап1")))),"-",INDIRECT((ADDRESS(MATCH($C100,Этап1!$C:$C,0),8,4,1,"Этап1"))))</f>
        <v>-</v>
      </c>
      <c r="M100" s="36">
        <f ca="1">IF(ISERROR(INDIRECT((ADDRESS(MATCH($C100,Этап2!$C:$C,0),8,4,1,"Этап2")))),"-",INDIRECT((ADDRESS(MATCH($C100,Этап2!$C:$C,0),8,4,1,"Этап2"))))</f>
        <v>16</v>
      </c>
      <c r="N100" s="36" t="str">
        <f ca="1">IF(ISERROR(INDIRECT((ADDRESS(MATCH($C100,Этап3!$C:$C,0),8,4,1,"Этап3")))),"-",INDIRECT((ADDRESS(MATCH($C100,Этап3!$C:$C,0),8,4,1,"Этап3"))))</f>
        <v>-</v>
      </c>
      <c r="O100" s="46" t="str">
        <f ca="1">IF(ISERROR(INDIRECT((ADDRESS(MATCH($C100,Этап4!$C:$C,0),8,4,1,"Этап4")))),"-",INDIRECT((ADDRESS(MATCH($C100,Этап4!$C:$C,0),8,4,1,"Этап4"))))</f>
        <v>-</v>
      </c>
    </row>
    <row r="101" spans="1:15" ht="11.25">
      <c r="A101" s="47">
        <v>100</v>
      </c>
      <c r="B101" s="25">
        <v>5975</v>
      </c>
      <c r="C101" s="17" t="s">
        <v>332</v>
      </c>
      <c r="D101" s="17" t="s">
        <v>333</v>
      </c>
      <c r="E101" s="45" t="s">
        <v>334</v>
      </c>
      <c r="F101" s="25">
        <v>34</v>
      </c>
      <c r="G101" s="17" t="s">
        <v>74</v>
      </c>
      <c r="H101" s="18">
        <v>16</v>
      </c>
      <c r="I101" s="19">
        <f t="shared" si="9"/>
        <v>16</v>
      </c>
      <c r="J101" s="20">
        <f t="shared" si="10"/>
        <v>1</v>
      </c>
      <c r="K101" s="21">
        <f t="shared" si="11"/>
        <v>16</v>
      </c>
      <c r="L101" s="36" t="str">
        <f ca="1">IF(ISERROR(INDIRECT((ADDRESS(MATCH($C101,Этап1!$C:$C,0),8,4,1,"Этап1")))),"-",INDIRECT((ADDRESS(MATCH($C101,Этап1!$C:$C,0),8,4,1,"Этап1"))))</f>
        <v>-</v>
      </c>
      <c r="M101" s="36" t="str">
        <f ca="1">IF(ISERROR(INDIRECT((ADDRESS(MATCH($C101,Этап2!$C:$C,0),8,4,1,"Этап2")))),"-",INDIRECT((ADDRESS(MATCH($C101,Этап2!$C:$C,0),8,4,1,"Этап2"))))</f>
        <v>-</v>
      </c>
      <c r="N101" s="36" t="str">
        <f ca="1">IF(ISERROR(INDIRECT((ADDRESS(MATCH($C101,Этап3!$C:$C,0),8,4,1,"Этап3")))),"-",INDIRECT((ADDRESS(MATCH($C101,Этап3!$C:$C,0),8,4,1,"Этап3"))))</f>
        <v>-</v>
      </c>
      <c r="O101" s="46">
        <f ca="1">IF(ISERROR(INDIRECT((ADDRESS(MATCH($C101,Этап4!$C:$C,0),8,4,1,"Этап4")))),"-",INDIRECT((ADDRESS(MATCH($C101,Этап4!$C:$C,0),8,4,1,"Этап4"))))</f>
        <v>16</v>
      </c>
    </row>
    <row r="102" spans="1:15" ht="11.25">
      <c r="A102" s="47">
        <v>101</v>
      </c>
      <c r="B102" s="17"/>
      <c r="C102" s="45" t="s">
        <v>107</v>
      </c>
      <c r="D102" s="17"/>
      <c r="E102" s="17"/>
      <c r="F102" s="25">
        <v>41</v>
      </c>
      <c r="G102" s="45" t="s">
        <v>108</v>
      </c>
      <c r="H102" s="18">
        <v>14</v>
      </c>
      <c r="I102" s="19">
        <f t="shared" si="9"/>
        <v>14</v>
      </c>
      <c r="J102" s="20">
        <f t="shared" si="10"/>
        <v>1</v>
      </c>
      <c r="K102" s="21">
        <f t="shared" si="11"/>
        <v>14</v>
      </c>
      <c r="L102" s="36" t="str">
        <f ca="1">IF(ISERROR(INDIRECT((ADDRESS(MATCH($C102,Этап1!$C:$C,0),8,4,1,"Этап1")))),"-",INDIRECT((ADDRESS(MATCH($C102,Этап1!$C:$C,0),8,4,1,"Этап1"))))</f>
        <v>-</v>
      </c>
      <c r="M102" s="36">
        <f ca="1">IF(ISERROR(INDIRECT((ADDRESS(MATCH($C102,Этап2!$C:$C,0),8,4,1,"Этап2")))),"-",INDIRECT((ADDRESS(MATCH($C102,Этап2!$C:$C,0),8,4,1,"Этап2"))))</f>
        <v>14</v>
      </c>
      <c r="N102" s="36" t="str">
        <f ca="1">IF(ISERROR(INDIRECT((ADDRESS(MATCH($C102,Этап3!$C:$C,0),8,4,1,"Этап3")))),"-",INDIRECT((ADDRESS(MATCH($C102,Этап3!$C:$C,0),8,4,1,"Этап3"))))</f>
        <v>-</v>
      </c>
      <c r="O102" s="46" t="str">
        <f ca="1">IF(ISERROR(INDIRECT((ADDRESS(MATCH($C102,Этап4!$C:$C,0),8,4,1,"Этап4")))),"-",INDIRECT((ADDRESS(MATCH($C102,Этап4!$C:$C,0),8,4,1,"Этап4"))))</f>
        <v>-</v>
      </c>
    </row>
    <row r="103" spans="1:15" ht="11.25">
      <c r="A103" s="47">
        <v>102</v>
      </c>
      <c r="B103" s="25">
        <v>118</v>
      </c>
      <c r="C103" s="17" t="s">
        <v>335</v>
      </c>
      <c r="D103" s="17" t="s">
        <v>336</v>
      </c>
      <c r="E103" s="45" t="s">
        <v>337</v>
      </c>
      <c r="F103" s="25">
        <v>28</v>
      </c>
      <c r="G103" s="17" t="s">
        <v>85</v>
      </c>
      <c r="H103" s="18">
        <v>14</v>
      </c>
      <c r="I103" s="19">
        <f t="shared" si="9"/>
        <v>14</v>
      </c>
      <c r="J103" s="20">
        <f t="shared" si="10"/>
        <v>1</v>
      </c>
      <c r="K103" s="21">
        <f t="shared" si="11"/>
        <v>14</v>
      </c>
      <c r="L103" s="36" t="str">
        <f ca="1">IF(ISERROR(INDIRECT((ADDRESS(MATCH($C103,Этап1!$C:$C,0),8,4,1,"Этап1")))),"-",INDIRECT((ADDRESS(MATCH($C103,Этап1!$C:$C,0),8,4,1,"Этап1"))))</f>
        <v>-</v>
      </c>
      <c r="M103" s="36" t="str">
        <f ca="1">IF(ISERROR(INDIRECT((ADDRESS(MATCH($C103,Этап2!$C:$C,0),8,4,1,"Этап2")))),"-",INDIRECT((ADDRESS(MATCH($C103,Этап2!$C:$C,0),8,4,1,"Этап2"))))</f>
        <v>-</v>
      </c>
      <c r="N103" s="36" t="str">
        <f ca="1">IF(ISERROR(INDIRECT((ADDRESS(MATCH($C103,Этап3!$C:$C,0),8,4,1,"Этап3")))),"-",INDIRECT((ADDRESS(MATCH($C103,Этап3!$C:$C,0),8,4,1,"Этап3"))))</f>
        <v>-</v>
      </c>
      <c r="O103" s="46">
        <f ca="1">IF(ISERROR(INDIRECT((ADDRESS(MATCH($C103,Этап4!$C:$C,0),8,4,1,"Этап4")))),"-",INDIRECT((ADDRESS(MATCH($C103,Этап4!$C:$C,0),8,4,1,"Этап4"))))</f>
        <v>14</v>
      </c>
    </row>
    <row r="104" spans="1:15" ht="11.25">
      <c r="A104" s="47">
        <v>103</v>
      </c>
      <c r="B104" s="25">
        <v>5344</v>
      </c>
      <c r="C104" s="17" t="s">
        <v>73</v>
      </c>
      <c r="D104" s="17"/>
      <c r="E104" s="45"/>
      <c r="F104" s="25">
        <v>42</v>
      </c>
      <c r="G104" s="17" t="s">
        <v>74</v>
      </c>
      <c r="H104" s="18">
        <v>14</v>
      </c>
      <c r="I104" s="19">
        <f t="shared" si="9"/>
        <v>14</v>
      </c>
      <c r="J104" s="20">
        <f t="shared" si="10"/>
        <v>1</v>
      </c>
      <c r="K104" s="21">
        <f t="shared" si="11"/>
        <v>14</v>
      </c>
      <c r="L104" s="36">
        <f ca="1">IF(ISERROR(INDIRECT((ADDRESS(MATCH($C104,Этап1!$C:$C,0),8,4,1,"Этап1")))),"-",INDIRECT((ADDRESS(MATCH($C104,Этап1!$C:$C,0),8,4,1,"Этап1"))))</f>
        <v>14</v>
      </c>
      <c r="M104" s="36" t="str">
        <f ca="1">IF(ISERROR(INDIRECT((ADDRESS(MATCH($C104,Этап2!$C:$C,0),8,4,1,"Этап2")))),"-",INDIRECT((ADDRESS(MATCH($C104,Этап2!$C:$C,0),8,4,1,"Этап2"))))</f>
        <v>-</v>
      </c>
      <c r="N104" s="36" t="str">
        <f ca="1">IF(ISERROR(INDIRECT((ADDRESS(MATCH($C104,Этап3!$C:$C,0),8,4,1,"Этап3")))),"-",INDIRECT((ADDRESS(MATCH($C104,Этап3!$C:$C,0),8,4,1,"Этап3"))))</f>
        <v>-</v>
      </c>
      <c r="O104" s="46" t="str">
        <f ca="1">IF(ISERROR(INDIRECT((ADDRESS(MATCH($C104,Этап4!$C:$C,0),8,4,1,"Этап4")))),"-",INDIRECT((ADDRESS(MATCH($C104,Этап4!$C:$C,0),8,4,1,"Этап4"))))</f>
        <v>-</v>
      </c>
    </row>
    <row r="105" spans="1:15" ht="11.25">
      <c r="A105" s="47">
        <v>104</v>
      </c>
      <c r="B105" s="25">
        <v>1985</v>
      </c>
      <c r="C105" s="17" t="s">
        <v>338</v>
      </c>
      <c r="D105" s="17" t="s">
        <v>339</v>
      </c>
      <c r="E105" s="45"/>
      <c r="F105" s="25">
        <v>27</v>
      </c>
      <c r="G105" s="17" t="s">
        <v>146</v>
      </c>
      <c r="H105" s="18">
        <v>12</v>
      </c>
      <c r="I105" s="19">
        <f t="shared" si="9"/>
        <v>12</v>
      </c>
      <c r="J105" s="20">
        <f t="shared" si="10"/>
        <v>1</v>
      </c>
      <c r="K105" s="21">
        <f t="shared" si="11"/>
        <v>12</v>
      </c>
      <c r="L105" s="36" t="str">
        <f ca="1">IF(ISERROR(INDIRECT((ADDRESS(MATCH($C105,Этап1!$C:$C,0),8,4,1,"Этап1")))),"-",INDIRECT((ADDRESS(MATCH($C105,Этап1!$C:$C,0),8,4,1,"Этап1"))))</f>
        <v>-</v>
      </c>
      <c r="M105" s="36" t="str">
        <f ca="1">IF(ISERROR(INDIRECT((ADDRESS(MATCH($C105,Этап2!$C:$C,0),8,4,1,"Этап2")))),"-",INDIRECT((ADDRESS(MATCH($C105,Этап2!$C:$C,0),8,4,1,"Этап2"))))</f>
        <v>-</v>
      </c>
      <c r="N105" s="36" t="str">
        <f ca="1">IF(ISERROR(INDIRECT((ADDRESS(MATCH($C105,Этап3!$C:$C,0),8,4,1,"Этап3")))),"-",INDIRECT((ADDRESS(MATCH($C105,Этап3!$C:$C,0),8,4,1,"Этап3"))))</f>
        <v>-</v>
      </c>
      <c r="O105" s="46">
        <f ca="1">IF(ISERROR(INDIRECT((ADDRESS(MATCH($C105,Этап4!$C:$C,0),8,4,1,"Этап4")))),"-",INDIRECT((ADDRESS(MATCH($C105,Этап4!$C:$C,0),8,4,1,"Этап4"))))</f>
        <v>12</v>
      </c>
    </row>
    <row r="106" spans="1:15" ht="11.25">
      <c r="A106" s="47">
        <v>105</v>
      </c>
      <c r="B106" s="25">
        <v>0</v>
      </c>
      <c r="C106" s="17" t="s">
        <v>239</v>
      </c>
      <c r="D106" s="17"/>
      <c r="E106" s="45"/>
      <c r="F106" s="25"/>
      <c r="G106" s="17"/>
      <c r="H106" s="18">
        <v>12</v>
      </c>
      <c r="I106" s="19">
        <f t="shared" si="9"/>
        <v>12</v>
      </c>
      <c r="J106" s="20">
        <f t="shared" si="10"/>
        <v>1</v>
      </c>
      <c r="K106" s="21">
        <f t="shared" si="11"/>
        <v>12</v>
      </c>
      <c r="L106" s="36" t="str">
        <f ca="1">IF(ISERROR(INDIRECT((ADDRESS(MATCH($C106,Этап1!$C:$C,0),8,4,1,"Этап1")))),"-",INDIRECT((ADDRESS(MATCH($C106,Этап1!$C:$C,0),8,4,1,"Этап1"))))</f>
        <v>-</v>
      </c>
      <c r="M106" s="36" t="str">
        <f ca="1">IF(ISERROR(INDIRECT((ADDRESS(MATCH($C106,Этап2!$C:$C,0),8,4,1,"Этап2")))),"-",INDIRECT((ADDRESS(MATCH($C106,Этап2!$C:$C,0),8,4,1,"Этап2"))))</f>
        <v>-</v>
      </c>
      <c r="N106" s="36">
        <f ca="1">IF(ISERROR(INDIRECT((ADDRESS(MATCH($C106,Этап3!$C:$C,0),8,4,1,"Этап3")))),"-",INDIRECT((ADDRESS(MATCH($C106,Этап3!$C:$C,0),8,4,1,"Этап3"))))</f>
        <v>12</v>
      </c>
      <c r="O106" s="46" t="str">
        <f ca="1">IF(ISERROR(INDIRECT((ADDRESS(MATCH($C106,Этап4!$C:$C,0),8,4,1,"Этап4")))),"-",INDIRECT((ADDRESS(MATCH($C106,Этап4!$C:$C,0),8,4,1,"Этап4"))))</f>
        <v>-</v>
      </c>
    </row>
    <row r="107" spans="1:15" ht="11.25">
      <c r="A107" s="47">
        <v>106</v>
      </c>
      <c r="B107" s="17"/>
      <c r="C107" s="45" t="s">
        <v>109</v>
      </c>
      <c r="D107" s="17"/>
      <c r="E107" s="17"/>
      <c r="F107" s="25">
        <v>22</v>
      </c>
      <c r="G107" s="45" t="s">
        <v>87</v>
      </c>
      <c r="H107" s="18">
        <v>12</v>
      </c>
      <c r="I107" s="19">
        <f t="shared" si="9"/>
        <v>12</v>
      </c>
      <c r="J107" s="20">
        <f t="shared" si="10"/>
        <v>1</v>
      </c>
      <c r="K107" s="21">
        <f t="shared" si="11"/>
        <v>12</v>
      </c>
      <c r="L107" s="36" t="str">
        <f ca="1">IF(ISERROR(INDIRECT((ADDRESS(MATCH($C107,Этап1!$C:$C,0),8,4,1,"Этап1")))),"-",INDIRECT((ADDRESS(MATCH($C107,Этап1!$C:$C,0),8,4,1,"Этап1"))))</f>
        <v>-</v>
      </c>
      <c r="M107" s="36">
        <f ca="1">IF(ISERROR(INDIRECT((ADDRESS(MATCH($C107,Этап2!$C:$C,0),8,4,1,"Этап2")))),"-",INDIRECT((ADDRESS(MATCH($C107,Этап2!$C:$C,0),8,4,1,"Этап2"))))</f>
        <v>12</v>
      </c>
      <c r="N107" s="36" t="str">
        <f ca="1">IF(ISERROR(INDIRECT((ADDRESS(MATCH($C107,Этап3!$C:$C,0),8,4,1,"Этап3")))),"-",INDIRECT((ADDRESS(MATCH($C107,Этап3!$C:$C,0),8,4,1,"Этап3"))))</f>
        <v>-</v>
      </c>
      <c r="O107" s="46" t="str">
        <f ca="1">IF(ISERROR(INDIRECT((ADDRESS(MATCH($C107,Этап4!$C:$C,0),8,4,1,"Этап4")))),"-",INDIRECT((ADDRESS(MATCH($C107,Этап4!$C:$C,0),8,4,1,"Этап4"))))</f>
        <v>-</v>
      </c>
    </row>
    <row r="108" spans="1:15" ht="11.25">
      <c r="A108" s="47">
        <v>107</v>
      </c>
      <c r="B108" s="25">
        <v>0</v>
      </c>
      <c r="C108" s="17" t="s">
        <v>47</v>
      </c>
      <c r="D108" s="17"/>
      <c r="E108" s="45"/>
      <c r="F108" s="25">
        <v>56</v>
      </c>
      <c r="G108" s="45" t="s">
        <v>78</v>
      </c>
      <c r="H108" s="18">
        <v>12</v>
      </c>
      <c r="I108" s="19">
        <f t="shared" si="9"/>
        <v>12</v>
      </c>
      <c r="J108" s="20">
        <f t="shared" si="10"/>
        <v>1</v>
      </c>
      <c r="K108" s="21">
        <f t="shared" si="11"/>
        <v>12</v>
      </c>
      <c r="L108" s="36">
        <f ca="1">IF(ISERROR(INDIRECT((ADDRESS(MATCH($C108,Этап1!$C:$C,0),8,4,1,"Этап1")))),"-",INDIRECT((ADDRESS(MATCH($C108,Этап1!$C:$C,0),8,4,1,"Этап1"))))</f>
        <v>12</v>
      </c>
      <c r="M108" s="36" t="str">
        <f ca="1">IF(ISERROR(INDIRECT((ADDRESS(MATCH($C108,Этап2!$C:$C,0),8,4,1,"Этап2")))),"-",INDIRECT((ADDRESS(MATCH($C108,Этап2!$C:$C,0),8,4,1,"Этап2"))))</f>
        <v>-</v>
      </c>
      <c r="N108" s="36" t="str">
        <f ca="1">IF(ISERROR(INDIRECT((ADDRESS(MATCH($C108,Этап3!$C:$C,0),8,4,1,"Этап3")))),"-",INDIRECT((ADDRESS(MATCH($C108,Этап3!$C:$C,0),8,4,1,"Этап3"))))</f>
        <v>-</v>
      </c>
      <c r="O108" s="46" t="str">
        <f ca="1">IF(ISERROR(INDIRECT((ADDRESS(MATCH($C108,Этап4!$C:$C,0),8,4,1,"Этап4")))),"-",INDIRECT((ADDRESS(MATCH($C108,Этап4!$C:$C,0),8,4,1,"Этап4"))))</f>
        <v>-</v>
      </c>
    </row>
    <row r="109" spans="1:15" ht="11.25">
      <c r="A109" s="47">
        <v>108</v>
      </c>
      <c r="B109" s="25">
        <v>0</v>
      </c>
      <c r="C109" s="17" t="s">
        <v>240</v>
      </c>
      <c r="D109" s="17"/>
      <c r="E109" s="45"/>
      <c r="F109" s="25"/>
      <c r="G109" s="17"/>
      <c r="H109" s="18">
        <v>10</v>
      </c>
      <c r="I109" s="19">
        <f t="shared" si="9"/>
        <v>10</v>
      </c>
      <c r="J109" s="20">
        <f t="shared" si="10"/>
        <v>1</v>
      </c>
      <c r="K109" s="21">
        <f t="shared" si="11"/>
        <v>10</v>
      </c>
      <c r="L109" s="36" t="str">
        <f ca="1">IF(ISERROR(INDIRECT((ADDRESS(MATCH($C109,Этап1!$C:$C,0),8,4,1,"Этап1")))),"-",INDIRECT((ADDRESS(MATCH($C109,Этап1!$C:$C,0),8,4,1,"Этап1"))))</f>
        <v>-</v>
      </c>
      <c r="M109" s="36" t="str">
        <f ca="1">IF(ISERROR(INDIRECT((ADDRESS(MATCH($C109,Этап2!$C:$C,0),8,4,1,"Этап2")))),"-",INDIRECT((ADDRESS(MATCH($C109,Этап2!$C:$C,0),8,4,1,"Этап2"))))</f>
        <v>-</v>
      </c>
      <c r="N109" s="36">
        <f ca="1">IF(ISERROR(INDIRECT((ADDRESS(MATCH($C109,Этап3!$C:$C,0),8,4,1,"Этап3")))),"-",INDIRECT((ADDRESS(MATCH($C109,Этап3!$C:$C,0),8,4,1,"Этап3"))))</f>
        <v>10</v>
      </c>
      <c r="O109" s="46" t="str">
        <f ca="1">IF(ISERROR(INDIRECT((ADDRESS(MATCH($C109,Этап4!$C:$C,0),8,4,1,"Этап4")))),"-",INDIRECT((ADDRESS(MATCH($C109,Этап4!$C:$C,0),8,4,1,"Этап4"))))</f>
        <v>-</v>
      </c>
    </row>
    <row r="110" spans="1:15" ht="11.25">
      <c r="A110" s="47">
        <v>109</v>
      </c>
      <c r="B110" s="17"/>
      <c r="C110" s="45" t="s">
        <v>110</v>
      </c>
      <c r="D110" s="17"/>
      <c r="E110" s="17"/>
      <c r="F110" s="25">
        <v>36</v>
      </c>
      <c r="G110" s="45" t="s">
        <v>74</v>
      </c>
      <c r="H110" s="18">
        <v>10</v>
      </c>
      <c r="I110" s="19">
        <f t="shared" si="9"/>
        <v>10</v>
      </c>
      <c r="J110" s="20">
        <f t="shared" si="10"/>
        <v>1</v>
      </c>
      <c r="K110" s="21">
        <f t="shared" si="11"/>
        <v>10</v>
      </c>
      <c r="L110" s="36" t="str">
        <f ca="1">IF(ISERROR(INDIRECT((ADDRESS(MATCH($C110,Этап1!$C:$C,0),8,4,1,"Этап1")))),"-",INDIRECT((ADDRESS(MATCH($C110,Этап1!$C:$C,0),8,4,1,"Этап1"))))</f>
        <v>-</v>
      </c>
      <c r="M110" s="36">
        <f ca="1">IF(ISERROR(INDIRECT((ADDRESS(MATCH($C110,Этап2!$C:$C,0),8,4,1,"Этап2")))),"-",INDIRECT((ADDRESS(MATCH($C110,Этап2!$C:$C,0),8,4,1,"Этап2"))))</f>
        <v>10</v>
      </c>
      <c r="N110" s="36" t="str">
        <f ca="1">IF(ISERROR(INDIRECT((ADDRESS(MATCH($C110,Этап3!$C:$C,0),8,4,1,"Этап3")))),"-",INDIRECT((ADDRESS(MATCH($C110,Этап3!$C:$C,0),8,4,1,"Этап3"))))</f>
        <v>-</v>
      </c>
      <c r="O110" s="46" t="str">
        <f ca="1">IF(ISERROR(INDIRECT((ADDRESS(MATCH($C110,Этап4!$C:$C,0),8,4,1,"Этап4")))),"-",INDIRECT((ADDRESS(MATCH($C110,Этап4!$C:$C,0),8,4,1,"Этап4"))))</f>
        <v>-</v>
      </c>
    </row>
    <row r="111" spans="1:15" ht="11.25">
      <c r="A111" s="47">
        <v>110</v>
      </c>
      <c r="B111" s="17"/>
      <c r="C111" s="45" t="s">
        <v>29</v>
      </c>
      <c r="D111" s="17"/>
      <c r="E111" s="17"/>
      <c r="F111" s="25">
        <v>29</v>
      </c>
      <c r="G111" s="45"/>
      <c r="H111" s="18">
        <v>9</v>
      </c>
      <c r="I111" s="19">
        <f t="shared" si="9"/>
        <v>9</v>
      </c>
      <c r="J111" s="20">
        <f t="shared" si="10"/>
        <v>1</v>
      </c>
      <c r="K111" s="21">
        <f t="shared" si="11"/>
        <v>9</v>
      </c>
      <c r="L111" s="36" t="str">
        <f ca="1">IF(ISERROR(INDIRECT((ADDRESS(MATCH($C111,Этап1!$C:$C,0),8,4,1,"Этап1")))),"-",INDIRECT((ADDRESS(MATCH($C111,Этап1!$C:$C,0),8,4,1,"Этап1"))))</f>
        <v>-</v>
      </c>
      <c r="M111" s="36">
        <f ca="1">IF(ISERROR(INDIRECT((ADDRESS(MATCH($C111,Этап2!$C:$C,0),8,4,1,"Этап2")))),"-",INDIRECT((ADDRESS(MATCH($C111,Этап2!$C:$C,0),8,4,1,"Этап2"))))</f>
        <v>9</v>
      </c>
      <c r="N111" s="36" t="str">
        <f ca="1">IF(ISERROR(INDIRECT((ADDRESS(MATCH($C111,Этап3!$C:$C,0),8,4,1,"Этап3")))),"-",INDIRECT((ADDRESS(MATCH($C111,Этап3!$C:$C,0),8,4,1,"Этап3"))))</f>
        <v>-</v>
      </c>
      <c r="O111" s="46" t="str">
        <f ca="1">IF(ISERROR(INDIRECT((ADDRESS(MATCH($C111,Этап4!$C:$C,0),8,4,1,"Этап4")))),"-",INDIRECT((ADDRESS(MATCH($C111,Этап4!$C:$C,0),8,4,1,"Этап4"))))</f>
        <v>-</v>
      </c>
    </row>
    <row r="112" spans="1:15" ht="11.25">
      <c r="A112" s="47">
        <v>111</v>
      </c>
      <c r="B112" s="25">
        <v>0</v>
      </c>
      <c r="C112" s="17" t="s">
        <v>156</v>
      </c>
      <c r="D112" s="17"/>
      <c r="E112" s="45"/>
      <c r="F112" s="25">
        <v>40</v>
      </c>
      <c r="G112" s="17"/>
      <c r="H112" s="18">
        <v>9</v>
      </c>
      <c r="I112" s="19">
        <f t="shared" si="9"/>
        <v>9</v>
      </c>
      <c r="J112" s="20">
        <f t="shared" si="10"/>
        <v>1</v>
      </c>
      <c r="K112" s="21">
        <f t="shared" si="11"/>
        <v>9</v>
      </c>
      <c r="L112" s="36" t="str">
        <f ca="1">IF(ISERROR(INDIRECT((ADDRESS(MATCH($C112,Этап1!$C:$C,0),8,4,1,"Этап1")))),"-",INDIRECT((ADDRESS(MATCH($C112,Этап1!$C:$C,0),8,4,1,"Этап1"))))</f>
        <v>-</v>
      </c>
      <c r="M112" s="36" t="str">
        <f ca="1">IF(ISERROR(INDIRECT((ADDRESS(MATCH($C112,Этап2!$C:$C,0),8,4,1,"Этап2")))),"-",INDIRECT((ADDRESS(MATCH($C112,Этап2!$C:$C,0),8,4,1,"Этап2"))))</f>
        <v>-</v>
      </c>
      <c r="N112" s="36">
        <f ca="1">IF(ISERROR(INDIRECT((ADDRESS(MATCH($C112,Этап3!$C:$C,0),8,4,1,"Этап3")))),"-",INDIRECT((ADDRESS(MATCH($C112,Этап3!$C:$C,0),8,4,1,"Этап3"))))</f>
        <v>9</v>
      </c>
      <c r="O112" s="46" t="str">
        <f ca="1">IF(ISERROR(INDIRECT((ADDRESS(MATCH($C112,Этап4!$C:$C,0),8,4,1,"Этап4")))),"-",INDIRECT((ADDRESS(MATCH($C112,Этап4!$C:$C,0),8,4,1,"Этап4"))))</f>
        <v>-</v>
      </c>
    </row>
    <row r="113" spans="1:15" ht="11.25">
      <c r="A113" s="47">
        <v>112</v>
      </c>
      <c r="B113" s="25">
        <v>0</v>
      </c>
      <c r="C113" s="17" t="s">
        <v>241</v>
      </c>
      <c r="D113" s="17"/>
      <c r="E113" s="45"/>
      <c r="F113" s="25"/>
      <c r="G113" s="17"/>
      <c r="H113" s="18">
        <v>8</v>
      </c>
      <c r="I113" s="19">
        <f t="shared" si="9"/>
        <v>8</v>
      </c>
      <c r="J113" s="20">
        <f t="shared" si="10"/>
        <v>1</v>
      </c>
      <c r="K113" s="21">
        <f t="shared" si="11"/>
        <v>8</v>
      </c>
      <c r="L113" s="36" t="str">
        <f ca="1">IF(ISERROR(INDIRECT((ADDRESS(MATCH($C113,Этап1!$C:$C,0),8,4,1,"Этап1")))),"-",INDIRECT((ADDRESS(MATCH($C113,Этап1!$C:$C,0),8,4,1,"Этап1"))))</f>
        <v>-</v>
      </c>
      <c r="M113" s="36" t="str">
        <f ca="1">IF(ISERROR(INDIRECT((ADDRESS(MATCH($C113,Этап2!$C:$C,0),8,4,1,"Этап2")))),"-",INDIRECT((ADDRESS(MATCH($C113,Этап2!$C:$C,0),8,4,1,"Этап2"))))</f>
        <v>-</v>
      </c>
      <c r="N113" s="36">
        <f ca="1">IF(ISERROR(INDIRECT((ADDRESS(MATCH($C113,Этап3!$C:$C,0),8,4,1,"Этап3")))),"-",INDIRECT((ADDRESS(MATCH($C113,Этап3!$C:$C,0),8,4,1,"Этап3"))))</f>
        <v>8</v>
      </c>
      <c r="O113" s="46" t="str">
        <f ca="1">IF(ISERROR(INDIRECT((ADDRESS(MATCH($C113,Этап4!$C:$C,0),8,4,1,"Этап4")))),"-",INDIRECT((ADDRESS(MATCH($C113,Этап4!$C:$C,0),8,4,1,"Этап4"))))</f>
        <v>-</v>
      </c>
    </row>
    <row r="114" spans="1:15" ht="11.25">
      <c r="A114" s="47">
        <v>113</v>
      </c>
      <c r="B114" s="25">
        <v>0</v>
      </c>
      <c r="C114" s="17" t="s">
        <v>242</v>
      </c>
      <c r="D114" s="17"/>
      <c r="E114" s="45"/>
      <c r="F114" s="25"/>
      <c r="G114" s="17"/>
      <c r="H114" s="18">
        <v>8</v>
      </c>
      <c r="I114" s="19">
        <f t="shared" si="9"/>
        <v>8</v>
      </c>
      <c r="J114" s="20">
        <f t="shared" si="10"/>
        <v>1</v>
      </c>
      <c r="K114" s="21">
        <f t="shared" si="11"/>
        <v>8</v>
      </c>
      <c r="L114" s="36" t="str">
        <f ca="1">IF(ISERROR(INDIRECT((ADDRESS(MATCH($C114,Этап1!$C:$C,0),8,4,1,"Этап1")))),"-",INDIRECT((ADDRESS(MATCH($C114,Этап1!$C:$C,0),8,4,1,"Этап1"))))</f>
        <v>-</v>
      </c>
      <c r="M114" s="36" t="str">
        <f ca="1">IF(ISERROR(INDIRECT((ADDRESS(MATCH($C114,Этап2!$C:$C,0),8,4,1,"Этап2")))),"-",INDIRECT((ADDRESS(MATCH($C114,Этап2!$C:$C,0),8,4,1,"Этап2"))))</f>
        <v>-</v>
      </c>
      <c r="N114" s="36">
        <f ca="1">IF(ISERROR(INDIRECT((ADDRESS(MATCH($C114,Этап3!$C:$C,0),8,4,1,"Этап3")))),"-",INDIRECT((ADDRESS(MATCH($C114,Этап3!$C:$C,0),8,4,1,"Этап3"))))</f>
        <v>8</v>
      </c>
      <c r="O114" s="46" t="str">
        <f ca="1">IF(ISERROR(INDIRECT((ADDRESS(MATCH($C114,Этап4!$C:$C,0),8,4,1,"Этап4")))),"-",INDIRECT((ADDRESS(MATCH($C114,Этап4!$C:$C,0),8,4,1,"Этап4"))))</f>
        <v>-</v>
      </c>
    </row>
    <row r="115" spans="1:15" ht="11.25">
      <c r="A115" s="47">
        <v>114</v>
      </c>
      <c r="B115" s="17"/>
      <c r="C115" s="45" t="s">
        <v>113</v>
      </c>
      <c r="D115" s="17"/>
      <c r="E115" s="17"/>
      <c r="F115" s="25">
        <v>38</v>
      </c>
      <c r="G115" s="45" t="s">
        <v>91</v>
      </c>
      <c r="H115" s="18">
        <v>8</v>
      </c>
      <c r="I115" s="19">
        <f t="shared" si="9"/>
        <v>8</v>
      </c>
      <c r="J115" s="20">
        <f t="shared" si="10"/>
        <v>1</v>
      </c>
      <c r="K115" s="21">
        <f t="shared" si="11"/>
        <v>8</v>
      </c>
      <c r="L115" s="36" t="str">
        <f ca="1">IF(ISERROR(INDIRECT((ADDRESS(MATCH($C115,Этап1!$C:$C,0),8,4,1,"Этап1")))),"-",INDIRECT((ADDRESS(MATCH($C115,Этап1!$C:$C,0),8,4,1,"Этап1"))))</f>
        <v>-</v>
      </c>
      <c r="M115" s="36">
        <f ca="1">IF(ISERROR(INDIRECT((ADDRESS(MATCH($C115,Этап2!$C:$C,0),8,4,1,"Этап2")))),"-",INDIRECT((ADDRESS(MATCH($C115,Этап2!$C:$C,0),8,4,1,"Этап2"))))</f>
        <v>8</v>
      </c>
      <c r="N115" s="36" t="str">
        <f ca="1">IF(ISERROR(INDIRECT((ADDRESS(MATCH($C115,Этап3!$C:$C,0),8,4,1,"Этап3")))),"-",INDIRECT((ADDRESS(MATCH($C115,Этап3!$C:$C,0),8,4,1,"Этап3"))))</f>
        <v>-</v>
      </c>
      <c r="O115" s="46" t="str">
        <f ca="1">IF(ISERROR(INDIRECT((ADDRESS(MATCH($C115,Этап4!$C:$C,0),8,4,1,"Этап4")))),"-",INDIRECT((ADDRESS(MATCH($C115,Этап4!$C:$C,0),8,4,1,"Этап4"))))</f>
        <v>-</v>
      </c>
    </row>
    <row r="116" spans="1:15" ht="11.25">
      <c r="A116" s="47">
        <v>115</v>
      </c>
      <c r="B116" s="25">
        <v>5627</v>
      </c>
      <c r="C116" s="17" t="s">
        <v>193</v>
      </c>
      <c r="D116" s="17" t="s">
        <v>194</v>
      </c>
      <c r="E116" s="45" t="s">
        <v>195</v>
      </c>
      <c r="F116" s="25">
        <v>29</v>
      </c>
      <c r="G116" s="17" t="s">
        <v>74</v>
      </c>
      <c r="H116" s="18">
        <v>8</v>
      </c>
      <c r="I116" s="19">
        <f t="shared" si="9"/>
        <v>8</v>
      </c>
      <c r="J116" s="20">
        <f t="shared" si="10"/>
        <v>1</v>
      </c>
      <c r="K116" s="21">
        <f t="shared" si="11"/>
        <v>8</v>
      </c>
      <c r="L116" s="36" t="str">
        <f ca="1">IF(ISERROR(INDIRECT((ADDRESS(MATCH($C116,Этап1!$C:$C,0),8,4,1,"Этап1")))),"-",INDIRECT((ADDRESS(MATCH($C116,Этап1!$C:$C,0),8,4,1,"Этап1"))))</f>
        <v>-</v>
      </c>
      <c r="M116" s="36" t="str">
        <f ca="1">IF(ISERROR(INDIRECT((ADDRESS(MATCH($C116,Этап2!$C:$C,0),8,4,1,"Этап2")))),"-",INDIRECT((ADDRESS(MATCH($C116,Этап2!$C:$C,0),8,4,1,"Этап2"))))</f>
        <v>-</v>
      </c>
      <c r="N116" s="36">
        <f ca="1">IF(ISERROR(INDIRECT((ADDRESS(MATCH($C116,Этап3!$C:$C,0),8,4,1,"Этап3")))),"-",INDIRECT((ADDRESS(MATCH($C116,Этап3!$C:$C,0),8,4,1,"Этап3"))))</f>
        <v>8</v>
      </c>
      <c r="O116" s="46" t="str">
        <f ca="1">IF(ISERROR(INDIRECT((ADDRESS(MATCH($C116,Этап4!$C:$C,0),8,4,1,"Этап4")))),"-",INDIRECT((ADDRESS(MATCH($C116,Этап4!$C:$C,0),8,4,1,"Этап4"))))</f>
        <v>-</v>
      </c>
    </row>
    <row r="117" spans="1:15" ht="11.25">
      <c r="A117" s="47">
        <v>116</v>
      </c>
      <c r="B117" s="17"/>
      <c r="C117" s="45" t="s">
        <v>111</v>
      </c>
      <c r="D117" s="17"/>
      <c r="E117" s="17"/>
      <c r="F117" s="25">
        <v>26</v>
      </c>
      <c r="G117" s="45" t="s">
        <v>91</v>
      </c>
      <c r="H117" s="18">
        <v>8</v>
      </c>
      <c r="I117" s="19">
        <f t="shared" si="9"/>
        <v>8</v>
      </c>
      <c r="J117" s="20">
        <f t="shared" si="10"/>
        <v>1</v>
      </c>
      <c r="K117" s="21">
        <f t="shared" si="11"/>
        <v>8</v>
      </c>
      <c r="L117" s="36" t="str">
        <f ca="1">IF(ISERROR(INDIRECT((ADDRESS(MATCH($C117,Этап1!$C:$C,0),8,4,1,"Этап1")))),"-",INDIRECT((ADDRESS(MATCH($C117,Этап1!$C:$C,0),8,4,1,"Этап1"))))</f>
        <v>-</v>
      </c>
      <c r="M117" s="36">
        <f ca="1">IF(ISERROR(INDIRECT((ADDRESS(MATCH($C117,Этап2!$C:$C,0),8,4,1,"Этап2")))),"-",INDIRECT((ADDRESS(MATCH($C117,Этап2!$C:$C,0),8,4,1,"Этап2"))))</f>
        <v>8</v>
      </c>
      <c r="N117" s="36" t="str">
        <f ca="1">IF(ISERROR(INDIRECT((ADDRESS(MATCH($C117,Этап3!$C:$C,0),8,4,1,"Этап3")))),"-",INDIRECT((ADDRESS(MATCH($C117,Этап3!$C:$C,0),8,4,1,"Этап3"))))</f>
        <v>-</v>
      </c>
      <c r="O117" s="46" t="str">
        <f ca="1">IF(ISERROR(INDIRECT((ADDRESS(MATCH($C117,Этап4!$C:$C,0),8,4,1,"Этап4")))),"-",INDIRECT((ADDRESS(MATCH($C117,Этап4!$C:$C,0),8,4,1,"Этап4"))))</f>
        <v>-</v>
      </c>
    </row>
    <row r="118" spans="1:15" ht="11.25">
      <c r="A118" s="47">
        <v>117</v>
      </c>
      <c r="B118" s="25"/>
      <c r="C118" s="17" t="s">
        <v>214</v>
      </c>
      <c r="D118" s="17"/>
      <c r="E118" s="45"/>
      <c r="F118" s="25"/>
      <c r="G118" s="17"/>
      <c r="H118" s="18">
        <v>8</v>
      </c>
      <c r="I118" s="19">
        <f t="shared" si="9"/>
        <v>8</v>
      </c>
      <c r="J118" s="20">
        <f t="shared" si="10"/>
        <v>1</v>
      </c>
      <c r="K118" s="21">
        <f t="shared" si="11"/>
        <v>8</v>
      </c>
      <c r="L118" s="36" t="str">
        <f ca="1">IF(ISERROR(INDIRECT((ADDRESS(MATCH($C118,Этап1!$C:$C,0),8,4,1,"Этап1")))),"-",INDIRECT((ADDRESS(MATCH($C118,Этап1!$C:$C,0),8,4,1,"Этап1"))))</f>
        <v>-</v>
      </c>
      <c r="M118" s="36" t="str">
        <f ca="1">IF(ISERROR(INDIRECT((ADDRESS(MATCH($C118,Этап2!$C:$C,0),8,4,1,"Этап2")))),"-",INDIRECT((ADDRESS(MATCH($C118,Этап2!$C:$C,0),8,4,1,"Этап2"))))</f>
        <v>-</v>
      </c>
      <c r="N118" s="36">
        <f ca="1">IF(ISERROR(INDIRECT((ADDRESS(MATCH($C118,Этап3!$C:$C,0),8,4,1,"Этап3")))),"-",INDIRECT((ADDRESS(MATCH($C118,Этап3!$C:$C,0),8,4,1,"Этап3"))))</f>
        <v>8</v>
      </c>
      <c r="O118" s="46" t="str">
        <f ca="1">IF(ISERROR(INDIRECT((ADDRESS(MATCH($C118,Этап4!$C:$C,0),8,4,1,"Этап4")))),"-",INDIRECT((ADDRESS(MATCH($C118,Этап4!$C:$C,0),8,4,1,"Этап4"))))</f>
        <v>-</v>
      </c>
    </row>
    <row r="119" spans="1:15" ht="11.25">
      <c r="A119" s="47">
        <v>118</v>
      </c>
      <c r="B119" s="17"/>
      <c r="C119" s="45" t="s">
        <v>34</v>
      </c>
      <c r="D119" s="17"/>
      <c r="E119" s="17"/>
      <c r="F119" s="25"/>
      <c r="G119" s="45"/>
      <c r="H119" s="18">
        <v>8</v>
      </c>
      <c r="I119" s="19">
        <f t="shared" si="9"/>
        <v>8</v>
      </c>
      <c r="J119" s="20">
        <f t="shared" si="10"/>
        <v>1</v>
      </c>
      <c r="K119" s="21">
        <f t="shared" si="11"/>
        <v>8</v>
      </c>
      <c r="L119" s="36" t="str">
        <f ca="1">IF(ISERROR(INDIRECT((ADDRESS(MATCH($C119,Этап1!$C:$C,0),8,4,1,"Этап1")))),"-",INDIRECT((ADDRESS(MATCH($C119,Этап1!$C:$C,0),8,4,1,"Этап1"))))</f>
        <v>-</v>
      </c>
      <c r="M119" s="36">
        <f ca="1">IF(ISERROR(INDIRECT((ADDRESS(MATCH($C119,Этап2!$C:$C,0),8,4,1,"Этап2")))),"-",INDIRECT((ADDRESS(MATCH($C119,Этап2!$C:$C,0),8,4,1,"Этап2"))))</f>
        <v>8</v>
      </c>
      <c r="N119" s="36" t="str">
        <f ca="1">IF(ISERROR(INDIRECT((ADDRESS(MATCH($C119,Этап3!$C:$C,0),8,4,1,"Этап3")))),"-",INDIRECT((ADDRESS(MATCH($C119,Этап3!$C:$C,0),8,4,1,"Этап3"))))</f>
        <v>-</v>
      </c>
      <c r="O119" s="46" t="str">
        <f ca="1">IF(ISERROR(INDIRECT((ADDRESS(MATCH($C119,Этап4!$C:$C,0),8,4,1,"Этап4")))),"-",INDIRECT((ADDRESS(MATCH($C119,Этап4!$C:$C,0),8,4,1,"Этап4"))))</f>
        <v>-</v>
      </c>
    </row>
    <row r="120" spans="1:15" ht="11.25">
      <c r="A120" s="47">
        <v>119</v>
      </c>
      <c r="B120" s="25">
        <v>5647</v>
      </c>
      <c r="C120" s="17" t="s">
        <v>243</v>
      </c>
      <c r="D120" s="17"/>
      <c r="E120" s="45"/>
      <c r="F120" s="25"/>
      <c r="G120" s="17"/>
      <c r="H120" s="18">
        <v>8</v>
      </c>
      <c r="I120" s="19">
        <f t="shared" si="9"/>
        <v>8</v>
      </c>
      <c r="J120" s="20">
        <f t="shared" si="10"/>
        <v>1</v>
      </c>
      <c r="K120" s="21">
        <f t="shared" si="11"/>
        <v>8</v>
      </c>
      <c r="L120" s="36" t="str">
        <f ca="1">IF(ISERROR(INDIRECT((ADDRESS(MATCH($C120,Этап1!$C:$C,0),8,4,1,"Этап1")))),"-",INDIRECT((ADDRESS(MATCH($C120,Этап1!$C:$C,0),8,4,1,"Этап1"))))</f>
        <v>-</v>
      </c>
      <c r="M120" s="36" t="str">
        <f ca="1">IF(ISERROR(INDIRECT((ADDRESS(MATCH($C120,Этап2!$C:$C,0),8,4,1,"Этап2")))),"-",INDIRECT((ADDRESS(MATCH($C120,Этап2!$C:$C,0),8,4,1,"Этап2"))))</f>
        <v>-</v>
      </c>
      <c r="N120" s="36">
        <f ca="1">IF(ISERROR(INDIRECT((ADDRESS(MATCH($C120,Этап3!$C:$C,0),8,4,1,"Этап3")))),"-",INDIRECT((ADDRESS(MATCH($C120,Этап3!$C:$C,0),8,4,1,"Этап3"))))</f>
        <v>8</v>
      </c>
      <c r="O120" s="46" t="str">
        <f ca="1">IF(ISERROR(INDIRECT((ADDRESS(MATCH($C120,Этап4!$C:$C,0),8,4,1,"Этап4")))),"-",INDIRECT((ADDRESS(MATCH($C120,Этап4!$C:$C,0),8,4,1,"Этап4"))))</f>
        <v>-</v>
      </c>
    </row>
    <row r="121" spans="1:15" ht="11.25">
      <c r="A121" s="47">
        <v>120</v>
      </c>
      <c r="B121" s="17"/>
      <c r="C121" s="45" t="s">
        <v>112</v>
      </c>
      <c r="D121" s="17"/>
      <c r="E121" s="17"/>
      <c r="F121" s="25">
        <v>32</v>
      </c>
      <c r="G121" s="45" t="s">
        <v>85</v>
      </c>
      <c r="H121" s="18">
        <v>8</v>
      </c>
      <c r="I121" s="19">
        <f t="shared" si="9"/>
        <v>8</v>
      </c>
      <c r="J121" s="20">
        <f t="shared" si="10"/>
        <v>1</v>
      </c>
      <c r="K121" s="21">
        <f t="shared" si="11"/>
        <v>8</v>
      </c>
      <c r="L121" s="36" t="str">
        <f ca="1">IF(ISERROR(INDIRECT((ADDRESS(MATCH($C121,Этап1!$C:$C,0),8,4,1,"Этап1")))),"-",INDIRECT((ADDRESS(MATCH($C121,Этап1!$C:$C,0),8,4,1,"Этап1"))))</f>
        <v>-</v>
      </c>
      <c r="M121" s="36">
        <f ca="1">IF(ISERROR(INDIRECT((ADDRESS(MATCH($C121,Этап2!$C:$C,0),8,4,1,"Этап2")))),"-",INDIRECT((ADDRESS(MATCH($C121,Этап2!$C:$C,0),8,4,1,"Этап2"))))</f>
        <v>8</v>
      </c>
      <c r="N121" s="36" t="str">
        <f ca="1">IF(ISERROR(INDIRECT((ADDRESS(MATCH($C121,Этап3!$C:$C,0),8,4,1,"Этап3")))),"-",INDIRECT((ADDRESS(MATCH($C121,Этап3!$C:$C,0),8,4,1,"Этап3"))))</f>
        <v>-</v>
      </c>
      <c r="O121" s="46" t="str">
        <f ca="1">IF(ISERROR(INDIRECT((ADDRESS(MATCH($C121,Этап4!$C:$C,0),8,4,1,"Этап4")))),"-",INDIRECT((ADDRESS(MATCH($C121,Этап4!$C:$C,0),8,4,1,"Этап4"))))</f>
        <v>-</v>
      </c>
    </row>
    <row r="122" spans="1:15" ht="11.25">
      <c r="A122" s="47">
        <v>121</v>
      </c>
      <c r="B122" s="17"/>
      <c r="C122" s="45" t="s">
        <v>117</v>
      </c>
      <c r="D122" s="17"/>
      <c r="E122" s="17"/>
      <c r="F122" s="25">
        <v>28</v>
      </c>
      <c r="G122" s="45" t="s">
        <v>91</v>
      </c>
      <c r="H122" s="18">
        <v>7</v>
      </c>
      <c r="I122" s="19">
        <f t="shared" si="9"/>
        <v>7</v>
      </c>
      <c r="J122" s="20">
        <f t="shared" si="10"/>
        <v>1</v>
      </c>
      <c r="K122" s="21">
        <f t="shared" si="11"/>
        <v>7</v>
      </c>
      <c r="L122" s="36" t="str">
        <f ca="1">IF(ISERROR(INDIRECT((ADDRESS(MATCH($C122,Этап1!$C:$C,0),8,4,1,"Этап1")))),"-",INDIRECT((ADDRESS(MATCH($C122,Этап1!$C:$C,0),8,4,1,"Этап1"))))</f>
        <v>-</v>
      </c>
      <c r="M122" s="36">
        <f ca="1">IF(ISERROR(INDIRECT((ADDRESS(MATCH($C122,Этап2!$C:$C,0),8,4,1,"Этап2")))),"-",INDIRECT((ADDRESS(MATCH($C122,Этап2!$C:$C,0),8,4,1,"Этап2"))))</f>
        <v>7</v>
      </c>
      <c r="N122" s="36" t="str">
        <f ca="1">IF(ISERROR(INDIRECT((ADDRESS(MATCH($C122,Этап3!$C:$C,0),8,4,1,"Этап3")))),"-",INDIRECT((ADDRESS(MATCH($C122,Этап3!$C:$C,0),8,4,1,"Этап3"))))</f>
        <v>-</v>
      </c>
      <c r="O122" s="46" t="str">
        <f ca="1">IF(ISERROR(INDIRECT((ADDRESS(MATCH($C122,Этап4!$C:$C,0),8,4,1,"Этап4")))),"-",INDIRECT((ADDRESS(MATCH($C122,Этап4!$C:$C,0),8,4,1,"Этап4"))))</f>
        <v>-</v>
      </c>
    </row>
    <row r="123" spans="1:15" ht="11.25">
      <c r="A123" s="47">
        <v>122</v>
      </c>
      <c r="B123" s="25">
        <v>0</v>
      </c>
      <c r="C123" s="17" t="s">
        <v>245</v>
      </c>
      <c r="D123" s="17"/>
      <c r="E123" s="45"/>
      <c r="F123" s="25"/>
      <c r="G123" s="17"/>
      <c r="H123" s="18">
        <v>7</v>
      </c>
      <c r="I123" s="19">
        <f t="shared" si="9"/>
        <v>7</v>
      </c>
      <c r="J123" s="20">
        <f t="shared" si="10"/>
        <v>1</v>
      </c>
      <c r="K123" s="21">
        <f t="shared" si="11"/>
        <v>7</v>
      </c>
      <c r="L123" s="36" t="str">
        <f ca="1">IF(ISERROR(INDIRECT((ADDRESS(MATCH($C123,Этап1!$C:$C,0),8,4,1,"Этап1")))),"-",INDIRECT((ADDRESS(MATCH($C123,Этап1!$C:$C,0),8,4,1,"Этап1"))))</f>
        <v>-</v>
      </c>
      <c r="M123" s="36" t="str">
        <f ca="1">IF(ISERROR(INDIRECT((ADDRESS(MATCH($C123,Этап2!$C:$C,0),8,4,1,"Этап2")))),"-",INDIRECT((ADDRESS(MATCH($C123,Этап2!$C:$C,0),8,4,1,"Этап2"))))</f>
        <v>-</v>
      </c>
      <c r="N123" s="36">
        <f ca="1">IF(ISERROR(INDIRECT((ADDRESS(MATCH($C123,Этап3!$C:$C,0),8,4,1,"Этап3")))),"-",INDIRECT((ADDRESS(MATCH($C123,Этап3!$C:$C,0),8,4,1,"Этап3"))))</f>
        <v>7</v>
      </c>
      <c r="O123" s="46" t="str">
        <f ca="1">IF(ISERROR(INDIRECT((ADDRESS(MATCH($C123,Этап4!$C:$C,0),8,4,1,"Этап4")))),"-",INDIRECT((ADDRESS(MATCH($C123,Этап4!$C:$C,0),8,4,1,"Этап4"))))</f>
        <v>-</v>
      </c>
    </row>
    <row r="124" spans="1:15" ht="11.25">
      <c r="A124" s="47">
        <v>123</v>
      </c>
      <c r="B124" s="25">
        <v>0</v>
      </c>
      <c r="C124" s="17" t="s">
        <v>244</v>
      </c>
      <c r="D124" s="17"/>
      <c r="E124" s="45"/>
      <c r="F124" s="25"/>
      <c r="G124" s="17"/>
      <c r="H124" s="18">
        <v>7</v>
      </c>
      <c r="I124" s="19">
        <f t="shared" si="9"/>
        <v>7</v>
      </c>
      <c r="J124" s="20">
        <f t="shared" si="10"/>
        <v>1</v>
      </c>
      <c r="K124" s="21">
        <f t="shared" si="11"/>
        <v>7</v>
      </c>
      <c r="L124" s="36" t="str">
        <f ca="1">IF(ISERROR(INDIRECT((ADDRESS(MATCH($C124,Этап1!$C:$C,0),8,4,1,"Этап1")))),"-",INDIRECT((ADDRESS(MATCH($C124,Этап1!$C:$C,0),8,4,1,"Этап1"))))</f>
        <v>-</v>
      </c>
      <c r="M124" s="36" t="str">
        <f ca="1">IF(ISERROR(INDIRECT((ADDRESS(MATCH($C124,Этап2!$C:$C,0),8,4,1,"Этап2")))),"-",INDIRECT((ADDRESS(MATCH($C124,Этап2!$C:$C,0),8,4,1,"Этап2"))))</f>
        <v>-</v>
      </c>
      <c r="N124" s="36">
        <f ca="1">IF(ISERROR(INDIRECT((ADDRESS(MATCH($C124,Этап3!$C:$C,0),8,4,1,"Этап3")))),"-",INDIRECT((ADDRESS(MATCH($C124,Этап3!$C:$C,0),8,4,1,"Этап3"))))</f>
        <v>7</v>
      </c>
      <c r="O124" s="46" t="str">
        <f ca="1">IF(ISERROR(INDIRECT((ADDRESS(MATCH($C124,Этап4!$C:$C,0),8,4,1,"Этап4")))),"-",INDIRECT((ADDRESS(MATCH($C124,Этап4!$C:$C,0),8,4,1,"Этап4"))))</f>
        <v>-</v>
      </c>
    </row>
    <row r="125" spans="1:15" ht="11.25">
      <c r="A125" s="47">
        <v>124</v>
      </c>
      <c r="B125" s="17"/>
      <c r="C125" s="45" t="s">
        <v>114</v>
      </c>
      <c r="D125" s="17"/>
      <c r="E125" s="17"/>
      <c r="F125" s="25">
        <v>33</v>
      </c>
      <c r="G125" s="45"/>
      <c r="H125" s="18">
        <v>7</v>
      </c>
      <c r="I125" s="19">
        <f t="shared" si="9"/>
        <v>7</v>
      </c>
      <c r="J125" s="20">
        <f t="shared" si="10"/>
        <v>1</v>
      </c>
      <c r="K125" s="21">
        <f t="shared" si="11"/>
        <v>7</v>
      </c>
      <c r="L125" s="36" t="str">
        <f ca="1">IF(ISERROR(INDIRECT((ADDRESS(MATCH($C125,Этап1!$C:$C,0),8,4,1,"Этап1")))),"-",INDIRECT((ADDRESS(MATCH($C125,Этап1!$C:$C,0),8,4,1,"Этап1"))))</f>
        <v>-</v>
      </c>
      <c r="M125" s="36">
        <f ca="1">IF(ISERROR(INDIRECT((ADDRESS(MATCH($C125,Этап2!$C:$C,0),8,4,1,"Этап2")))),"-",INDIRECT((ADDRESS(MATCH($C125,Этап2!$C:$C,0),8,4,1,"Этап2"))))</f>
        <v>7</v>
      </c>
      <c r="N125" s="36" t="str">
        <f ca="1">IF(ISERROR(INDIRECT((ADDRESS(MATCH($C125,Этап3!$C:$C,0),8,4,1,"Этап3")))),"-",INDIRECT((ADDRESS(MATCH($C125,Этап3!$C:$C,0),8,4,1,"Этап3"))))</f>
        <v>-</v>
      </c>
      <c r="O125" s="46" t="str">
        <f ca="1">IF(ISERROR(INDIRECT((ADDRESS(MATCH($C125,Этап4!$C:$C,0),8,4,1,"Этап4")))),"-",INDIRECT((ADDRESS(MATCH($C125,Этап4!$C:$C,0),8,4,1,"Этап4"))))</f>
        <v>-</v>
      </c>
    </row>
    <row r="126" spans="1:15" ht="11.25">
      <c r="A126" s="47">
        <v>125</v>
      </c>
      <c r="B126" s="25">
        <v>5647</v>
      </c>
      <c r="C126" s="17" t="s">
        <v>145</v>
      </c>
      <c r="D126" s="17" t="s">
        <v>183</v>
      </c>
      <c r="E126" s="45"/>
      <c r="F126" s="25">
        <v>36</v>
      </c>
      <c r="G126" s="17" t="s">
        <v>74</v>
      </c>
      <c r="H126" s="18">
        <v>7</v>
      </c>
      <c r="I126" s="19">
        <f t="shared" si="9"/>
        <v>7</v>
      </c>
      <c r="J126" s="20">
        <f t="shared" si="10"/>
        <v>1</v>
      </c>
      <c r="K126" s="21">
        <f t="shared" si="11"/>
        <v>7</v>
      </c>
      <c r="L126" s="36" t="str">
        <f ca="1">IF(ISERROR(INDIRECT((ADDRESS(MATCH($C126,Этап1!$C:$C,0),8,4,1,"Этап1")))),"-",INDIRECT((ADDRESS(MATCH($C126,Этап1!$C:$C,0),8,4,1,"Этап1"))))</f>
        <v>-</v>
      </c>
      <c r="M126" s="36" t="str">
        <f ca="1">IF(ISERROR(INDIRECT((ADDRESS(MATCH($C126,Этап2!$C:$C,0),8,4,1,"Этап2")))),"-",INDIRECT((ADDRESS(MATCH($C126,Этап2!$C:$C,0),8,4,1,"Этап2"))))</f>
        <v>-</v>
      </c>
      <c r="N126" s="36">
        <f ca="1">IF(ISERROR(INDIRECT((ADDRESS(MATCH($C126,Этап3!$C:$C,0),8,4,1,"Этап3")))),"-",INDIRECT((ADDRESS(MATCH($C126,Этап3!$C:$C,0),8,4,1,"Этап3"))))</f>
        <v>7</v>
      </c>
      <c r="O126" s="46" t="str">
        <f ca="1">IF(ISERROR(INDIRECT((ADDRESS(MATCH($C126,Этап4!$C:$C,0),8,4,1,"Этап4")))),"-",INDIRECT((ADDRESS(MATCH($C126,Этап4!$C:$C,0),8,4,1,"Этап4"))))</f>
        <v>-</v>
      </c>
    </row>
    <row r="127" spans="1:15" ht="11.25">
      <c r="A127" s="47">
        <v>126</v>
      </c>
      <c r="B127" s="25">
        <v>0</v>
      </c>
      <c r="C127" s="17" t="s">
        <v>247</v>
      </c>
      <c r="D127" s="17"/>
      <c r="E127" s="45"/>
      <c r="F127" s="25"/>
      <c r="G127" s="17"/>
      <c r="H127" s="18">
        <v>7</v>
      </c>
      <c r="I127" s="19">
        <f t="shared" si="9"/>
        <v>7</v>
      </c>
      <c r="J127" s="20">
        <f t="shared" si="10"/>
        <v>1</v>
      </c>
      <c r="K127" s="21">
        <f t="shared" si="11"/>
        <v>7</v>
      </c>
      <c r="L127" s="36" t="str">
        <f ca="1">IF(ISERROR(INDIRECT((ADDRESS(MATCH($C127,Этап1!$C:$C,0),8,4,1,"Этап1")))),"-",INDIRECT((ADDRESS(MATCH($C127,Этап1!$C:$C,0),8,4,1,"Этап1"))))</f>
        <v>-</v>
      </c>
      <c r="M127" s="36" t="str">
        <f ca="1">IF(ISERROR(INDIRECT((ADDRESS(MATCH($C127,Этап2!$C:$C,0),8,4,1,"Этап2")))),"-",INDIRECT((ADDRESS(MATCH($C127,Этап2!$C:$C,0),8,4,1,"Этап2"))))</f>
        <v>-</v>
      </c>
      <c r="N127" s="36">
        <f ca="1">IF(ISERROR(INDIRECT((ADDRESS(MATCH($C127,Этап3!$C:$C,0),8,4,1,"Этап3")))),"-",INDIRECT((ADDRESS(MATCH($C127,Этап3!$C:$C,0),8,4,1,"Этап3"))))</f>
        <v>7</v>
      </c>
      <c r="O127" s="46" t="str">
        <f ca="1">IF(ISERROR(INDIRECT((ADDRESS(MATCH($C127,Этап4!$C:$C,0),8,4,1,"Этап4")))),"-",INDIRECT((ADDRESS(MATCH($C127,Этап4!$C:$C,0),8,4,1,"Этап4"))))</f>
        <v>-</v>
      </c>
    </row>
    <row r="128" spans="1:15" ht="11.25">
      <c r="A128" s="47">
        <v>127</v>
      </c>
      <c r="B128" s="25">
        <v>0</v>
      </c>
      <c r="C128" s="17" t="s">
        <v>246</v>
      </c>
      <c r="D128" s="17"/>
      <c r="E128" s="45"/>
      <c r="F128" s="25"/>
      <c r="G128" s="17"/>
      <c r="H128" s="18">
        <v>7</v>
      </c>
      <c r="I128" s="19">
        <f t="shared" si="9"/>
        <v>7</v>
      </c>
      <c r="J128" s="20">
        <f t="shared" si="10"/>
        <v>1</v>
      </c>
      <c r="K128" s="21">
        <f t="shared" si="11"/>
        <v>7</v>
      </c>
      <c r="L128" s="36" t="str">
        <f ca="1">IF(ISERROR(INDIRECT((ADDRESS(MATCH($C128,Этап1!$C:$C,0),8,4,1,"Этап1")))),"-",INDIRECT((ADDRESS(MATCH($C128,Этап1!$C:$C,0),8,4,1,"Этап1"))))</f>
        <v>-</v>
      </c>
      <c r="M128" s="36" t="str">
        <f ca="1">IF(ISERROR(INDIRECT((ADDRESS(MATCH($C128,Этап2!$C:$C,0),8,4,1,"Этап2")))),"-",INDIRECT((ADDRESS(MATCH($C128,Этап2!$C:$C,0),8,4,1,"Этап2"))))</f>
        <v>-</v>
      </c>
      <c r="N128" s="36">
        <f ca="1">IF(ISERROR(INDIRECT((ADDRESS(MATCH($C128,Этап3!$C:$C,0),8,4,1,"Этап3")))),"-",INDIRECT((ADDRESS(MATCH($C128,Этап3!$C:$C,0),8,4,1,"Этап3"))))</f>
        <v>7</v>
      </c>
      <c r="O128" s="46" t="str">
        <f ca="1">IF(ISERROR(INDIRECT((ADDRESS(MATCH($C128,Этап4!$C:$C,0),8,4,1,"Этап4")))),"-",INDIRECT((ADDRESS(MATCH($C128,Этап4!$C:$C,0),8,4,1,"Этап4"))))</f>
        <v>-</v>
      </c>
    </row>
    <row r="129" spans="1:15" ht="11.25">
      <c r="A129" s="47">
        <v>128</v>
      </c>
      <c r="B129" s="25">
        <v>0</v>
      </c>
      <c r="C129" s="17" t="s">
        <v>255</v>
      </c>
      <c r="D129" s="17"/>
      <c r="E129" s="45"/>
      <c r="F129" s="25"/>
      <c r="G129" s="17"/>
      <c r="H129" s="18">
        <v>6</v>
      </c>
      <c r="I129" s="19">
        <f t="shared" si="9"/>
        <v>6</v>
      </c>
      <c r="J129" s="20">
        <f t="shared" si="10"/>
        <v>1</v>
      </c>
      <c r="K129" s="21">
        <f t="shared" si="11"/>
        <v>6</v>
      </c>
      <c r="L129" s="36" t="str">
        <f ca="1">IF(ISERROR(INDIRECT((ADDRESS(MATCH($C129,Этап1!$C:$C,0),8,4,1,"Этап1")))),"-",INDIRECT((ADDRESS(MATCH($C129,Этап1!$C:$C,0),8,4,1,"Этап1"))))</f>
        <v>-</v>
      </c>
      <c r="M129" s="36" t="str">
        <f ca="1">IF(ISERROR(INDIRECT((ADDRESS(MATCH($C129,Этап2!$C:$C,0),8,4,1,"Этап2")))),"-",INDIRECT((ADDRESS(MATCH($C129,Этап2!$C:$C,0),8,4,1,"Этап2"))))</f>
        <v>-</v>
      </c>
      <c r="N129" s="36">
        <f ca="1">IF(ISERROR(INDIRECT((ADDRESS(MATCH($C129,Этап3!$C:$C,0),8,4,1,"Этап3")))),"-",INDIRECT((ADDRESS(MATCH($C129,Этап3!$C:$C,0),8,4,1,"Этап3"))))</f>
        <v>6</v>
      </c>
      <c r="O129" s="46" t="str">
        <f ca="1">IF(ISERROR(INDIRECT((ADDRESS(MATCH($C129,Этап4!$C:$C,0),8,4,1,"Этап4")))),"-",INDIRECT((ADDRESS(MATCH($C129,Этап4!$C:$C,0),8,4,1,"Этап4"))))</f>
        <v>-</v>
      </c>
    </row>
    <row r="130" spans="1:15" ht="11.25">
      <c r="A130" s="47">
        <v>129</v>
      </c>
      <c r="B130" s="17"/>
      <c r="C130" s="45" t="s">
        <v>121</v>
      </c>
      <c r="D130" s="17"/>
      <c r="E130" s="17"/>
      <c r="F130" s="25">
        <v>28</v>
      </c>
      <c r="G130" s="45" t="s">
        <v>122</v>
      </c>
      <c r="H130" s="18">
        <v>6</v>
      </c>
      <c r="I130" s="19">
        <f aca="true" t="shared" si="12" ref="I130:I166">SUM(L130:O130)</f>
        <v>6</v>
      </c>
      <c r="J130" s="20">
        <f aca="true" t="shared" si="13" ref="J130:J166">COUNTIF(L130:O130,"&lt;&gt;-")</f>
        <v>1</v>
      </c>
      <c r="K130" s="21">
        <f aca="true" t="shared" si="14" ref="K130:K161">I130/J130</f>
        <v>6</v>
      </c>
      <c r="L130" s="36" t="str">
        <f ca="1">IF(ISERROR(INDIRECT((ADDRESS(MATCH($C130,Этап1!$C:$C,0),8,4,1,"Этап1")))),"-",INDIRECT((ADDRESS(MATCH($C130,Этап1!$C:$C,0),8,4,1,"Этап1"))))</f>
        <v>-</v>
      </c>
      <c r="M130" s="36">
        <f ca="1">IF(ISERROR(INDIRECT((ADDRESS(MATCH($C130,Этап2!$C:$C,0),8,4,1,"Этап2")))),"-",INDIRECT((ADDRESS(MATCH($C130,Этап2!$C:$C,0),8,4,1,"Этап2"))))</f>
        <v>6</v>
      </c>
      <c r="N130" s="36" t="str">
        <f ca="1">IF(ISERROR(INDIRECT((ADDRESS(MATCH($C130,Этап3!$C:$C,0),8,4,1,"Этап3")))),"-",INDIRECT((ADDRESS(MATCH($C130,Этап3!$C:$C,0),8,4,1,"Этап3"))))</f>
        <v>-</v>
      </c>
      <c r="O130" s="46" t="str">
        <f ca="1">IF(ISERROR(INDIRECT((ADDRESS(MATCH($C130,Этап4!$C:$C,0),8,4,1,"Этап4")))),"-",INDIRECT((ADDRESS(MATCH($C130,Этап4!$C:$C,0),8,4,1,"Этап4"))))</f>
        <v>-</v>
      </c>
    </row>
    <row r="131" spans="1:15" ht="11.25">
      <c r="A131" s="47">
        <v>130</v>
      </c>
      <c r="B131" s="17"/>
      <c r="C131" s="45" t="s">
        <v>127</v>
      </c>
      <c r="D131" s="17"/>
      <c r="E131" s="17"/>
      <c r="F131" s="25">
        <v>31</v>
      </c>
      <c r="G131" s="45" t="s">
        <v>87</v>
      </c>
      <c r="H131" s="18">
        <v>6</v>
      </c>
      <c r="I131" s="19">
        <f t="shared" si="12"/>
        <v>6</v>
      </c>
      <c r="J131" s="20">
        <f t="shared" si="13"/>
        <v>1</v>
      </c>
      <c r="K131" s="21">
        <f t="shared" si="14"/>
        <v>6</v>
      </c>
      <c r="L131" s="36" t="str">
        <f ca="1">IF(ISERROR(INDIRECT((ADDRESS(MATCH($C131,Этап1!$C:$C,0),8,4,1,"Этап1")))),"-",INDIRECT((ADDRESS(MATCH($C131,Этап1!$C:$C,0),8,4,1,"Этап1"))))</f>
        <v>-</v>
      </c>
      <c r="M131" s="36">
        <f ca="1">IF(ISERROR(INDIRECT((ADDRESS(MATCH($C131,Этап2!$C:$C,0),8,4,1,"Этап2")))),"-",INDIRECT((ADDRESS(MATCH($C131,Этап2!$C:$C,0),8,4,1,"Этап2"))))</f>
        <v>6</v>
      </c>
      <c r="N131" s="36" t="str">
        <f ca="1">IF(ISERROR(INDIRECT((ADDRESS(MATCH($C131,Этап3!$C:$C,0),8,4,1,"Этап3")))),"-",INDIRECT((ADDRESS(MATCH($C131,Этап3!$C:$C,0),8,4,1,"Этап3"))))</f>
        <v>-</v>
      </c>
      <c r="O131" s="46" t="str">
        <f ca="1">IF(ISERROR(INDIRECT((ADDRESS(MATCH($C131,Этап4!$C:$C,0),8,4,1,"Этап4")))),"-",INDIRECT((ADDRESS(MATCH($C131,Этап4!$C:$C,0),8,4,1,"Этап4"))))</f>
        <v>-</v>
      </c>
    </row>
    <row r="132" spans="1:15" ht="11.25">
      <c r="A132" s="47">
        <v>131</v>
      </c>
      <c r="B132" s="17"/>
      <c r="C132" s="45" t="s">
        <v>123</v>
      </c>
      <c r="D132" s="17"/>
      <c r="E132" s="17"/>
      <c r="F132" s="25">
        <v>29</v>
      </c>
      <c r="G132" s="45" t="s">
        <v>74</v>
      </c>
      <c r="H132" s="18">
        <v>6</v>
      </c>
      <c r="I132" s="19">
        <f t="shared" si="12"/>
        <v>6</v>
      </c>
      <c r="J132" s="20">
        <f t="shared" si="13"/>
        <v>1</v>
      </c>
      <c r="K132" s="21">
        <f t="shared" si="14"/>
        <v>6</v>
      </c>
      <c r="L132" s="36" t="str">
        <f ca="1">IF(ISERROR(INDIRECT((ADDRESS(MATCH($C132,Этап1!$C:$C,0),8,4,1,"Этап1")))),"-",INDIRECT((ADDRESS(MATCH($C132,Этап1!$C:$C,0),8,4,1,"Этап1"))))</f>
        <v>-</v>
      </c>
      <c r="M132" s="36">
        <f ca="1">IF(ISERROR(INDIRECT((ADDRESS(MATCH($C132,Этап2!$C:$C,0),8,4,1,"Этап2")))),"-",INDIRECT((ADDRESS(MATCH($C132,Этап2!$C:$C,0),8,4,1,"Этап2"))))</f>
        <v>6</v>
      </c>
      <c r="N132" s="36" t="str">
        <f ca="1">IF(ISERROR(INDIRECT((ADDRESS(MATCH($C132,Этап3!$C:$C,0),8,4,1,"Этап3")))),"-",INDIRECT((ADDRESS(MATCH($C132,Этап3!$C:$C,0),8,4,1,"Этап3"))))</f>
        <v>-</v>
      </c>
      <c r="O132" s="46" t="str">
        <f ca="1">IF(ISERROR(INDIRECT((ADDRESS(MATCH($C132,Этап4!$C:$C,0),8,4,1,"Этап4")))),"-",INDIRECT((ADDRESS(MATCH($C132,Этап4!$C:$C,0),8,4,1,"Этап4"))))</f>
        <v>-</v>
      </c>
    </row>
    <row r="133" spans="1:15" ht="11.25">
      <c r="A133" s="47">
        <v>132</v>
      </c>
      <c r="B133" s="25">
        <v>5761</v>
      </c>
      <c r="C133" s="17" t="s">
        <v>196</v>
      </c>
      <c r="D133" s="17" t="s">
        <v>197</v>
      </c>
      <c r="E133" s="45"/>
      <c r="F133" s="25">
        <v>38</v>
      </c>
      <c r="G133" s="17" t="s">
        <v>74</v>
      </c>
      <c r="H133" s="18">
        <v>6</v>
      </c>
      <c r="I133" s="19">
        <f t="shared" si="12"/>
        <v>6</v>
      </c>
      <c r="J133" s="20">
        <f t="shared" si="13"/>
        <v>1</v>
      </c>
      <c r="K133" s="21">
        <f t="shared" si="14"/>
        <v>6</v>
      </c>
      <c r="L133" s="36" t="str">
        <f ca="1">IF(ISERROR(INDIRECT((ADDRESS(MATCH($C133,Этап1!$C:$C,0),8,4,1,"Этап1")))),"-",INDIRECT((ADDRESS(MATCH($C133,Этап1!$C:$C,0),8,4,1,"Этап1"))))</f>
        <v>-</v>
      </c>
      <c r="M133" s="36" t="str">
        <f ca="1">IF(ISERROR(INDIRECT((ADDRESS(MATCH($C133,Этап2!$C:$C,0),8,4,1,"Этап2")))),"-",INDIRECT((ADDRESS(MATCH($C133,Этап2!$C:$C,0),8,4,1,"Этап2"))))</f>
        <v>-</v>
      </c>
      <c r="N133" s="36">
        <f ca="1">IF(ISERROR(INDIRECT((ADDRESS(MATCH($C133,Этап3!$C:$C,0),8,4,1,"Этап3")))),"-",INDIRECT((ADDRESS(MATCH($C133,Этап3!$C:$C,0),8,4,1,"Этап3"))))</f>
        <v>6</v>
      </c>
      <c r="O133" s="46" t="str">
        <f ca="1">IF(ISERROR(INDIRECT((ADDRESS(MATCH($C133,Этап4!$C:$C,0),8,4,1,"Этап4")))),"-",INDIRECT((ADDRESS(MATCH($C133,Этап4!$C:$C,0),8,4,1,"Этап4"))))</f>
        <v>-</v>
      </c>
    </row>
    <row r="134" spans="1:15" ht="11.25">
      <c r="A134" s="47">
        <v>133</v>
      </c>
      <c r="B134" s="25">
        <v>0</v>
      </c>
      <c r="C134" s="17" t="s">
        <v>249</v>
      </c>
      <c r="D134" s="17"/>
      <c r="E134" s="45"/>
      <c r="F134" s="25"/>
      <c r="G134" s="17"/>
      <c r="H134" s="18">
        <v>6</v>
      </c>
      <c r="I134" s="19">
        <f t="shared" si="12"/>
        <v>6</v>
      </c>
      <c r="J134" s="20">
        <f t="shared" si="13"/>
        <v>1</v>
      </c>
      <c r="K134" s="21">
        <f t="shared" si="14"/>
        <v>6</v>
      </c>
      <c r="L134" s="36" t="str">
        <f ca="1">IF(ISERROR(INDIRECT((ADDRESS(MATCH($C134,Этап1!$C:$C,0),8,4,1,"Этап1")))),"-",INDIRECT((ADDRESS(MATCH($C134,Этап1!$C:$C,0),8,4,1,"Этап1"))))</f>
        <v>-</v>
      </c>
      <c r="M134" s="36" t="str">
        <f ca="1">IF(ISERROR(INDIRECT((ADDRESS(MATCH($C134,Этап2!$C:$C,0),8,4,1,"Этап2")))),"-",INDIRECT((ADDRESS(MATCH($C134,Этап2!$C:$C,0),8,4,1,"Этап2"))))</f>
        <v>-</v>
      </c>
      <c r="N134" s="36">
        <f ca="1">IF(ISERROR(INDIRECT((ADDRESS(MATCH($C134,Этап3!$C:$C,0),8,4,1,"Этап3")))),"-",INDIRECT((ADDRESS(MATCH($C134,Этап3!$C:$C,0),8,4,1,"Этап3"))))</f>
        <v>6</v>
      </c>
      <c r="O134" s="46" t="str">
        <f ca="1">IF(ISERROR(INDIRECT((ADDRESS(MATCH($C134,Этап4!$C:$C,0),8,4,1,"Этап4")))),"-",INDIRECT((ADDRESS(MATCH($C134,Этап4!$C:$C,0),8,4,1,"Этап4"))))</f>
        <v>-</v>
      </c>
    </row>
    <row r="135" spans="1:15" ht="11.25">
      <c r="A135" s="47">
        <v>134</v>
      </c>
      <c r="B135" s="25">
        <v>0</v>
      </c>
      <c r="C135" s="17" t="s">
        <v>253</v>
      </c>
      <c r="D135" s="17"/>
      <c r="E135" s="45"/>
      <c r="F135" s="25"/>
      <c r="G135" s="17"/>
      <c r="H135" s="18">
        <v>6</v>
      </c>
      <c r="I135" s="19">
        <f t="shared" si="12"/>
        <v>6</v>
      </c>
      <c r="J135" s="20">
        <f t="shared" si="13"/>
        <v>1</v>
      </c>
      <c r="K135" s="21">
        <f t="shared" si="14"/>
        <v>6</v>
      </c>
      <c r="L135" s="36" t="str">
        <f ca="1">IF(ISERROR(INDIRECT((ADDRESS(MATCH($C135,Этап1!$C:$C,0),8,4,1,"Этап1")))),"-",INDIRECT((ADDRESS(MATCH($C135,Этап1!$C:$C,0),8,4,1,"Этап1"))))</f>
        <v>-</v>
      </c>
      <c r="M135" s="36" t="str">
        <f ca="1">IF(ISERROR(INDIRECT((ADDRESS(MATCH($C135,Этап2!$C:$C,0),8,4,1,"Этап2")))),"-",INDIRECT((ADDRESS(MATCH($C135,Этап2!$C:$C,0),8,4,1,"Этап2"))))</f>
        <v>-</v>
      </c>
      <c r="N135" s="36">
        <f ca="1">IF(ISERROR(INDIRECT((ADDRESS(MATCH($C135,Этап3!$C:$C,0),8,4,1,"Этап3")))),"-",INDIRECT((ADDRESS(MATCH($C135,Этап3!$C:$C,0),8,4,1,"Этап3"))))</f>
        <v>6</v>
      </c>
      <c r="O135" s="46" t="str">
        <f ca="1">IF(ISERROR(INDIRECT((ADDRESS(MATCH($C135,Этап4!$C:$C,0),8,4,1,"Этап4")))),"-",INDIRECT((ADDRESS(MATCH($C135,Этап4!$C:$C,0),8,4,1,"Этап4"))))</f>
        <v>-</v>
      </c>
    </row>
    <row r="136" spans="1:15" ht="11.25">
      <c r="A136" s="47">
        <v>135</v>
      </c>
      <c r="B136" s="25">
        <v>0</v>
      </c>
      <c r="C136" s="17" t="s">
        <v>254</v>
      </c>
      <c r="D136" s="17"/>
      <c r="E136" s="45"/>
      <c r="F136" s="25"/>
      <c r="G136" s="17"/>
      <c r="H136" s="18">
        <v>6</v>
      </c>
      <c r="I136" s="19">
        <f t="shared" si="12"/>
        <v>6</v>
      </c>
      <c r="J136" s="20">
        <f t="shared" si="13"/>
        <v>1</v>
      </c>
      <c r="K136" s="21">
        <f t="shared" si="14"/>
        <v>6</v>
      </c>
      <c r="L136" s="36" t="str">
        <f ca="1">IF(ISERROR(INDIRECT((ADDRESS(MATCH($C136,Этап1!$C:$C,0),8,4,1,"Этап1")))),"-",INDIRECT((ADDRESS(MATCH($C136,Этап1!$C:$C,0),8,4,1,"Этап1"))))</f>
        <v>-</v>
      </c>
      <c r="M136" s="36" t="str">
        <f ca="1">IF(ISERROR(INDIRECT((ADDRESS(MATCH($C136,Этап2!$C:$C,0),8,4,1,"Этап2")))),"-",INDIRECT((ADDRESS(MATCH($C136,Этап2!$C:$C,0),8,4,1,"Этап2"))))</f>
        <v>-</v>
      </c>
      <c r="N136" s="36">
        <f ca="1">IF(ISERROR(INDIRECT((ADDRESS(MATCH($C136,Этап3!$C:$C,0),8,4,1,"Этап3")))),"-",INDIRECT((ADDRESS(MATCH($C136,Этап3!$C:$C,0),8,4,1,"Этап3"))))</f>
        <v>6</v>
      </c>
      <c r="O136" s="46" t="str">
        <f ca="1">IF(ISERROR(INDIRECT((ADDRESS(MATCH($C136,Этап4!$C:$C,0),8,4,1,"Этап4")))),"-",INDIRECT((ADDRESS(MATCH($C136,Этап4!$C:$C,0),8,4,1,"Этап4"))))</f>
        <v>-</v>
      </c>
    </row>
    <row r="137" spans="1:15" ht="11.25">
      <c r="A137" s="47">
        <v>136</v>
      </c>
      <c r="B137" s="25">
        <v>645</v>
      </c>
      <c r="C137" s="17" t="s">
        <v>44</v>
      </c>
      <c r="D137" s="17" t="s">
        <v>45</v>
      </c>
      <c r="E137" s="45" t="s">
        <v>162</v>
      </c>
      <c r="F137" s="25">
        <v>41</v>
      </c>
      <c r="G137" s="17" t="s">
        <v>74</v>
      </c>
      <c r="H137" s="18">
        <v>6</v>
      </c>
      <c r="I137" s="19">
        <f t="shared" si="12"/>
        <v>6</v>
      </c>
      <c r="J137" s="20">
        <f t="shared" si="13"/>
        <v>1</v>
      </c>
      <c r="K137" s="21">
        <f t="shared" si="14"/>
        <v>6</v>
      </c>
      <c r="L137" s="36" t="str">
        <f ca="1">IF(ISERROR(INDIRECT((ADDRESS(MATCH($C137,Этап1!$C:$C,0),8,4,1,"Этап1")))),"-",INDIRECT((ADDRESS(MATCH($C137,Этап1!$C:$C,0),8,4,1,"Этап1"))))</f>
        <v>-</v>
      </c>
      <c r="M137" s="36">
        <f ca="1">IF(ISERROR(INDIRECT((ADDRESS(MATCH($C137,Этап2!$C:$C,0),8,4,1,"Этап2")))),"-",INDIRECT((ADDRESS(MATCH($C137,Этап2!$C:$C,0),8,4,1,"Этап2"))))</f>
        <v>6</v>
      </c>
      <c r="N137" s="36" t="str">
        <f ca="1">IF(ISERROR(INDIRECT((ADDRESS(MATCH($C137,Этап3!$C:$C,0),8,4,1,"Этап3")))),"-",INDIRECT((ADDRESS(MATCH($C137,Этап3!$C:$C,0),8,4,1,"Этап3"))))</f>
        <v>-</v>
      </c>
      <c r="O137" s="46" t="str">
        <f ca="1">IF(ISERROR(INDIRECT((ADDRESS(MATCH($C137,Этап4!$C:$C,0),8,4,1,"Этап4")))),"-",INDIRECT((ADDRESS(MATCH($C137,Этап4!$C:$C,0),8,4,1,"Этап4"))))</f>
        <v>-</v>
      </c>
    </row>
    <row r="138" spans="1:15" ht="11.25">
      <c r="A138" s="47">
        <v>137</v>
      </c>
      <c r="B138" s="25">
        <v>0</v>
      </c>
      <c r="C138" s="17" t="s">
        <v>248</v>
      </c>
      <c r="D138" s="17"/>
      <c r="E138" s="45"/>
      <c r="F138" s="25"/>
      <c r="G138" s="17"/>
      <c r="H138" s="18">
        <v>6</v>
      </c>
      <c r="I138" s="19">
        <f t="shared" si="12"/>
        <v>6</v>
      </c>
      <c r="J138" s="20">
        <f t="shared" si="13"/>
        <v>1</v>
      </c>
      <c r="K138" s="21">
        <f t="shared" si="14"/>
        <v>6</v>
      </c>
      <c r="L138" s="36" t="str">
        <f ca="1">IF(ISERROR(INDIRECT((ADDRESS(MATCH($C138,Этап1!$C:$C,0),8,4,1,"Этап1")))),"-",INDIRECT((ADDRESS(MATCH($C138,Этап1!$C:$C,0),8,4,1,"Этап1"))))</f>
        <v>-</v>
      </c>
      <c r="M138" s="36" t="str">
        <f ca="1">IF(ISERROR(INDIRECT((ADDRESS(MATCH($C138,Этап2!$C:$C,0),8,4,1,"Этап2")))),"-",INDIRECT((ADDRESS(MATCH($C138,Этап2!$C:$C,0),8,4,1,"Этап2"))))</f>
        <v>-</v>
      </c>
      <c r="N138" s="36">
        <f ca="1">IF(ISERROR(INDIRECT((ADDRESS(MATCH($C138,Этап3!$C:$C,0),8,4,1,"Этап3")))),"-",INDIRECT((ADDRESS(MATCH($C138,Этап3!$C:$C,0),8,4,1,"Этап3"))))</f>
        <v>6</v>
      </c>
      <c r="O138" s="46" t="str">
        <f ca="1">IF(ISERROR(INDIRECT((ADDRESS(MATCH($C138,Этап4!$C:$C,0),8,4,1,"Этап4")))),"-",INDIRECT((ADDRESS(MATCH($C138,Этап4!$C:$C,0),8,4,1,"Этап4"))))</f>
        <v>-</v>
      </c>
    </row>
    <row r="139" spans="1:15" ht="11.25">
      <c r="A139" s="47">
        <v>138</v>
      </c>
      <c r="B139" s="25">
        <v>4987</v>
      </c>
      <c r="C139" s="17" t="s">
        <v>252</v>
      </c>
      <c r="D139" s="17"/>
      <c r="E139" s="45"/>
      <c r="F139" s="25"/>
      <c r="G139" s="17"/>
      <c r="H139" s="18">
        <v>6</v>
      </c>
      <c r="I139" s="19">
        <f t="shared" si="12"/>
        <v>6</v>
      </c>
      <c r="J139" s="20">
        <f t="shared" si="13"/>
        <v>1</v>
      </c>
      <c r="K139" s="21">
        <f t="shared" si="14"/>
        <v>6</v>
      </c>
      <c r="L139" s="36" t="str">
        <f ca="1">IF(ISERROR(INDIRECT((ADDRESS(MATCH($C139,Этап1!$C:$C,0),8,4,1,"Этап1")))),"-",INDIRECT((ADDRESS(MATCH($C139,Этап1!$C:$C,0),8,4,1,"Этап1"))))</f>
        <v>-</v>
      </c>
      <c r="M139" s="36" t="str">
        <f ca="1">IF(ISERROR(INDIRECT((ADDRESS(MATCH($C139,Этап2!$C:$C,0),8,4,1,"Этап2")))),"-",INDIRECT((ADDRESS(MATCH($C139,Этап2!$C:$C,0),8,4,1,"Этап2"))))</f>
        <v>-</v>
      </c>
      <c r="N139" s="36">
        <f ca="1">IF(ISERROR(INDIRECT((ADDRESS(MATCH($C139,Этап3!$C:$C,0),8,4,1,"Этап3")))),"-",INDIRECT((ADDRESS(MATCH($C139,Этап3!$C:$C,0),8,4,1,"Этап3"))))</f>
        <v>6</v>
      </c>
      <c r="O139" s="46" t="str">
        <f ca="1">IF(ISERROR(INDIRECT((ADDRESS(MATCH($C139,Этап4!$C:$C,0),8,4,1,"Этап4")))),"-",INDIRECT((ADDRESS(MATCH($C139,Этап4!$C:$C,0),8,4,1,"Этап4"))))</f>
        <v>-</v>
      </c>
    </row>
    <row r="140" spans="1:15" ht="11.25">
      <c r="A140" s="47">
        <v>139</v>
      </c>
      <c r="B140" s="25">
        <v>5761</v>
      </c>
      <c r="C140" s="17" t="s">
        <v>251</v>
      </c>
      <c r="D140" s="17"/>
      <c r="E140" s="45"/>
      <c r="F140" s="25"/>
      <c r="G140" s="17"/>
      <c r="H140" s="18">
        <v>6</v>
      </c>
      <c r="I140" s="19">
        <f t="shared" si="12"/>
        <v>6</v>
      </c>
      <c r="J140" s="20">
        <f t="shared" si="13"/>
        <v>1</v>
      </c>
      <c r="K140" s="21">
        <f t="shared" si="14"/>
        <v>6</v>
      </c>
      <c r="L140" s="36" t="str">
        <f ca="1">IF(ISERROR(INDIRECT((ADDRESS(MATCH($C140,Этап1!$C:$C,0),8,4,1,"Этап1")))),"-",INDIRECT((ADDRESS(MATCH($C140,Этап1!$C:$C,0),8,4,1,"Этап1"))))</f>
        <v>-</v>
      </c>
      <c r="M140" s="36" t="str">
        <f ca="1">IF(ISERROR(INDIRECT((ADDRESS(MATCH($C140,Этап2!$C:$C,0),8,4,1,"Этап2")))),"-",INDIRECT((ADDRESS(MATCH($C140,Этап2!$C:$C,0),8,4,1,"Этап2"))))</f>
        <v>-</v>
      </c>
      <c r="N140" s="36">
        <f ca="1">IF(ISERROR(INDIRECT((ADDRESS(MATCH($C140,Этап3!$C:$C,0),8,4,1,"Этап3")))),"-",INDIRECT((ADDRESS(MATCH($C140,Этап3!$C:$C,0),8,4,1,"Этап3"))))</f>
        <v>6</v>
      </c>
      <c r="O140" s="46" t="str">
        <f ca="1">IF(ISERROR(INDIRECT((ADDRESS(MATCH($C140,Этап4!$C:$C,0),8,4,1,"Этап4")))),"-",INDIRECT((ADDRESS(MATCH($C140,Этап4!$C:$C,0),8,4,1,"Этап4"))))</f>
        <v>-</v>
      </c>
    </row>
    <row r="141" spans="1:15" ht="11.25">
      <c r="A141" s="47">
        <v>140</v>
      </c>
      <c r="B141" s="17"/>
      <c r="C141" s="45" t="s">
        <v>118</v>
      </c>
      <c r="D141" s="17"/>
      <c r="E141" s="17"/>
      <c r="F141" s="25">
        <v>37</v>
      </c>
      <c r="G141" s="45" t="s">
        <v>91</v>
      </c>
      <c r="H141" s="18">
        <v>6</v>
      </c>
      <c r="I141" s="19">
        <f t="shared" si="12"/>
        <v>6</v>
      </c>
      <c r="J141" s="20">
        <f t="shared" si="13"/>
        <v>1</v>
      </c>
      <c r="K141" s="21">
        <f t="shared" si="14"/>
        <v>6</v>
      </c>
      <c r="L141" s="36" t="str">
        <f ca="1">IF(ISERROR(INDIRECT((ADDRESS(MATCH($C141,Этап1!$C:$C,0),8,4,1,"Этап1")))),"-",INDIRECT((ADDRESS(MATCH($C141,Этап1!$C:$C,0),8,4,1,"Этап1"))))</f>
        <v>-</v>
      </c>
      <c r="M141" s="36">
        <f ca="1">IF(ISERROR(INDIRECT((ADDRESS(MATCH($C141,Этап2!$C:$C,0),8,4,1,"Этап2")))),"-",INDIRECT((ADDRESS(MATCH($C141,Этап2!$C:$C,0),8,4,1,"Этап2"))))</f>
        <v>6</v>
      </c>
      <c r="N141" s="36" t="str">
        <f ca="1">IF(ISERROR(INDIRECT((ADDRESS(MATCH($C141,Этап3!$C:$C,0),8,4,1,"Этап3")))),"-",INDIRECT((ADDRESS(MATCH($C141,Этап3!$C:$C,0),8,4,1,"Этап3"))))</f>
        <v>-</v>
      </c>
      <c r="O141" s="46" t="str">
        <f ca="1">IF(ISERROR(INDIRECT((ADDRESS(MATCH($C141,Этап4!$C:$C,0),8,4,1,"Этап4")))),"-",INDIRECT((ADDRESS(MATCH($C141,Этап4!$C:$C,0),8,4,1,"Этап4"))))</f>
        <v>-</v>
      </c>
    </row>
    <row r="142" spans="1:15" ht="11.25">
      <c r="A142" s="47">
        <v>141</v>
      </c>
      <c r="B142" s="17"/>
      <c r="C142" s="45" t="s">
        <v>125</v>
      </c>
      <c r="D142" s="17"/>
      <c r="E142" s="17"/>
      <c r="F142" s="25">
        <v>35</v>
      </c>
      <c r="G142" s="45" t="s">
        <v>74</v>
      </c>
      <c r="H142" s="18">
        <v>6</v>
      </c>
      <c r="I142" s="19">
        <f t="shared" si="12"/>
        <v>6</v>
      </c>
      <c r="J142" s="20">
        <f t="shared" si="13"/>
        <v>1</v>
      </c>
      <c r="K142" s="21">
        <f t="shared" si="14"/>
        <v>6</v>
      </c>
      <c r="L142" s="36" t="str">
        <f ca="1">IF(ISERROR(INDIRECT((ADDRESS(MATCH($C142,Этап1!$C:$C,0),8,4,1,"Этап1")))),"-",INDIRECT((ADDRESS(MATCH($C142,Этап1!$C:$C,0),8,4,1,"Этап1"))))</f>
        <v>-</v>
      </c>
      <c r="M142" s="36">
        <f ca="1">IF(ISERROR(INDIRECT((ADDRESS(MATCH($C142,Этап2!$C:$C,0),8,4,1,"Этап2")))),"-",INDIRECT((ADDRESS(MATCH($C142,Этап2!$C:$C,0),8,4,1,"Этап2"))))</f>
        <v>6</v>
      </c>
      <c r="N142" s="36" t="str">
        <f ca="1">IF(ISERROR(INDIRECT((ADDRESS(MATCH($C142,Этап3!$C:$C,0),8,4,1,"Этап3")))),"-",INDIRECT((ADDRESS(MATCH($C142,Этап3!$C:$C,0),8,4,1,"Этап3"))))</f>
        <v>-</v>
      </c>
      <c r="O142" s="46" t="str">
        <f ca="1">IF(ISERROR(INDIRECT((ADDRESS(MATCH($C142,Этап4!$C:$C,0),8,4,1,"Этап4")))),"-",INDIRECT((ADDRESS(MATCH($C142,Этап4!$C:$C,0),8,4,1,"Этап4"))))</f>
        <v>-</v>
      </c>
    </row>
    <row r="143" spans="1:15" ht="11.25">
      <c r="A143" s="47">
        <v>142</v>
      </c>
      <c r="B143" s="17"/>
      <c r="C143" s="45" t="s">
        <v>124</v>
      </c>
      <c r="D143" s="17"/>
      <c r="E143" s="17"/>
      <c r="F143" s="25">
        <v>30</v>
      </c>
      <c r="G143" s="45" t="s">
        <v>74</v>
      </c>
      <c r="H143" s="18">
        <v>6</v>
      </c>
      <c r="I143" s="19">
        <f t="shared" si="12"/>
        <v>6</v>
      </c>
      <c r="J143" s="20">
        <f t="shared" si="13"/>
        <v>1</v>
      </c>
      <c r="K143" s="21">
        <f t="shared" si="14"/>
        <v>6</v>
      </c>
      <c r="L143" s="36" t="str">
        <f ca="1">IF(ISERROR(INDIRECT((ADDRESS(MATCH($C143,Этап1!$C:$C,0),8,4,1,"Этап1")))),"-",INDIRECT((ADDRESS(MATCH($C143,Этап1!$C:$C,0),8,4,1,"Этап1"))))</f>
        <v>-</v>
      </c>
      <c r="M143" s="36">
        <f ca="1">IF(ISERROR(INDIRECT((ADDRESS(MATCH($C143,Этап2!$C:$C,0),8,4,1,"Этап2")))),"-",INDIRECT((ADDRESS(MATCH($C143,Этап2!$C:$C,0),8,4,1,"Этап2"))))</f>
        <v>6</v>
      </c>
      <c r="N143" s="36" t="str">
        <f ca="1">IF(ISERROR(INDIRECT((ADDRESS(MATCH($C143,Этап3!$C:$C,0),8,4,1,"Этап3")))),"-",INDIRECT((ADDRESS(MATCH($C143,Этап3!$C:$C,0),8,4,1,"Этап3"))))</f>
        <v>-</v>
      </c>
      <c r="O143" s="46" t="str">
        <f ca="1">IF(ISERROR(INDIRECT((ADDRESS(MATCH($C143,Этап4!$C:$C,0),8,4,1,"Этап4")))),"-",INDIRECT((ADDRESS(MATCH($C143,Этап4!$C:$C,0),8,4,1,"Этап4"))))</f>
        <v>-</v>
      </c>
    </row>
    <row r="144" spans="1:15" ht="11.25">
      <c r="A144" s="47">
        <v>143</v>
      </c>
      <c r="B144" s="25">
        <v>0</v>
      </c>
      <c r="C144" s="17" t="s">
        <v>250</v>
      </c>
      <c r="D144" s="17"/>
      <c r="E144" s="45"/>
      <c r="F144" s="25"/>
      <c r="G144" s="17"/>
      <c r="H144" s="18">
        <v>6</v>
      </c>
      <c r="I144" s="19">
        <f t="shared" si="12"/>
        <v>6</v>
      </c>
      <c r="J144" s="20">
        <f t="shared" si="13"/>
        <v>1</v>
      </c>
      <c r="K144" s="21">
        <f t="shared" si="14"/>
        <v>6</v>
      </c>
      <c r="L144" s="36" t="str">
        <f ca="1">IF(ISERROR(INDIRECT((ADDRESS(MATCH($C144,Этап1!$C:$C,0),8,4,1,"Этап1")))),"-",INDIRECT((ADDRESS(MATCH($C144,Этап1!$C:$C,0),8,4,1,"Этап1"))))</f>
        <v>-</v>
      </c>
      <c r="M144" s="36" t="str">
        <f ca="1">IF(ISERROR(INDIRECT((ADDRESS(MATCH($C144,Этап2!$C:$C,0),8,4,1,"Этап2")))),"-",INDIRECT((ADDRESS(MATCH($C144,Этап2!$C:$C,0),8,4,1,"Этап2"))))</f>
        <v>-</v>
      </c>
      <c r="N144" s="36">
        <f ca="1">IF(ISERROR(INDIRECT((ADDRESS(MATCH($C144,Этап3!$C:$C,0),8,4,1,"Этап3")))),"-",INDIRECT((ADDRESS(MATCH($C144,Этап3!$C:$C,0),8,4,1,"Этап3"))))</f>
        <v>6</v>
      </c>
      <c r="O144" s="46" t="str">
        <f ca="1">IF(ISERROR(INDIRECT((ADDRESS(MATCH($C144,Этап4!$C:$C,0),8,4,1,"Этап4")))),"-",INDIRECT((ADDRESS(MATCH($C144,Этап4!$C:$C,0),8,4,1,"Этап4"))))</f>
        <v>-</v>
      </c>
    </row>
    <row r="145" spans="1:15" ht="11.25">
      <c r="A145" s="47">
        <v>144</v>
      </c>
      <c r="B145" s="25">
        <v>0</v>
      </c>
      <c r="C145" s="17" t="s">
        <v>256</v>
      </c>
      <c r="D145" s="17"/>
      <c r="E145" s="45"/>
      <c r="F145" s="25"/>
      <c r="G145" s="17"/>
      <c r="H145" s="18">
        <v>6</v>
      </c>
      <c r="I145" s="19">
        <f t="shared" si="12"/>
        <v>6</v>
      </c>
      <c r="J145" s="20">
        <f t="shared" si="13"/>
        <v>1</v>
      </c>
      <c r="K145" s="21">
        <f t="shared" si="14"/>
        <v>6</v>
      </c>
      <c r="L145" s="36" t="str">
        <f ca="1">IF(ISERROR(INDIRECT((ADDRESS(MATCH($C145,Этап1!$C:$C,0),8,4,1,"Этап1")))),"-",INDIRECT((ADDRESS(MATCH($C145,Этап1!$C:$C,0),8,4,1,"Этап1"))))</f>
        <v>-</v>
      </c>
      <c r="M145" s="36" t="str">
        <f ca="1">IF(ISERROR(INDIRECT((ADDRESS(MATCH($C145,Этап2!$C:$C,0),8,4,1,"Этап2")))),"-",INDIRECT((ADDRESS(MATCH($C145,Этап2!$C:$C,0),8,4,1,"Этап2"))))</f>
        <v>-</v>
      </c>
      <c r="N145" s="36">
        <f ca="1">IF(ISERROR(INDIRECT((ADDRESS(MATCH($C145,Этап3!$C:$C,0),8,4,1,"Этап3")))),"-",INDIRECT((ADDRESS(MATCH($C145,Этап3!$C:$C,0),8,4,1,"Этап3"))))</f>
        <v>6</v>
      </c>
      <c r="O145" s="46" t="str">
        <f ca="1">IF(ISERROR(INDIRECT((ADDRESS(MATCH($C145,Этап4!$C:$C,0),8,4,1,"Этап4")))),"-",INDIRECT((ADDRESS(MATCH($C145,Этап4!$C:$C,0),8,4,1,"Этап4"))))</f>
        <v>-</v>
      </c>
    </row>
    <row r="146" spans="1:15" ht="11.25">
      <c r="A146" s="47">
        <v>145</v>
      </c>
      <c r="B146" s="17"/>
      <c r="C146" s="45" t="s">
        <v>119</v>
      </c>
      <c r="D146" s="17"/>
      <c r="E146" s="17"/>
      <c r="F146" s="25">
        <v>28</v>
      </c>
      <c r="G146" s="45"/>
      <c r="H146" s="18">
        <v>6</v>
      </c>
      <c r="I146" s="19">
        <f t="shared" si="12"/>
        <v>6</v>
      </c>
      <c r="J146" s="20">
        <f t="shared" si="13"/>
        <v>1</v>
      </c>
      <c r="K146" s="21">
        <f t="shared" si="14"/>
        <v>6</v>
      </c>
      <c r="L146" s="36" t="str">
        <f ca="1">IF(ISERROR(INDIRECT((ADDRESS(MATCH($C146,Этап1!$C:$C,0),8,4,1,"Этап1")))),"-",INDIRECT((ADDRESS(MATCH($C146,Этап1!$C:$C,0),8,4,1,"Этап1"))))</f>
        <v>-</v>
      </c>
      <c r="M146" s="36">
        <f ca="1">IF(ISERROR(INDIRECT((ADDRESS(MATCH($C146,Этап2!$C:$C,0),8,4,1,"Этап2")))),"-",INDIRECT((ADDRESS(MATCH($C146,Этап2!$C:$C,0),8,4,1,"Этап2"))))</f>
        <v>6</v>
      </c>
      <c r="N146" s="36" t="str">
        <f ca="1">IF(ISERROR(INDIRECT((ADDRESS(MATCH($C146,Этап3!$C:$C,0),8,4,1,"Этап3")))),"-",INDIRECT((ADDRESS(MATCH($C146,Этап3!$C:$C,0),8,4,1,"Этап3"))))</f>
        <v>-</v>
      </c>
      <c r="O146" s="46" t="str">
        <f ca="1">IF(ISERROR(INDIRECT((ADDRESS(MATCH($C146,Этап4!$C:$C,0),8,4,1,"Этап4")))),"-",INDIRECT((ADDRESS(MATCH($C146,Этап4!$C:$C,0),8,4,1,"Этап4"))))</f>
        <v>-</v>
      </c>
    </row>
    <row r="147" spans="1:15" ht="11.25">
      <c r="A147" s="47">
        <v>146</v>
      </c>
      <c r="B147" s="17"/>
      <c r="C147" s="45" t="s">
        <v>126</v>
      </c>
      <c r="D147" s="17"/>
      <c r="E147" s="17"/>
      <c r="F147" s="25">
        <v>24</v>
      </c>
      <c r="G147" s="45"/>
      <c r="H147" s="18">
        <v>6</v>
      </c>
      <c r="I147" s="19">
        <f t="shared" si="12"/>
        <v>6</v>
      </c>
      <c r="J147" s="20">
        <f t="shared" si="13"/>
        <v>1</v>
      </c>
      <c r="K147" s="21">
        <f t="shared" si="14"/>
        <v>6</v>
      </c>
      <c r="L147" s="36" t="str">
        <f ca="1">IF(ISERROR(INDIRECT((ADDRESS(MATCH($C147,Этап1!$C:$C,0),8,4,1,"Этап1")))),"-",INDIRECT((ADDRESS(MATCH($C147,Этап1!$C:$C,0),8,4,1,"Этап1"))))</f>
        <v>-</v>
      </c>
      <c r="M147" s="36">
        <f ca="1">IF(ISERROR(INDIRECT((ADDRESS(MATCH($C147,Этап2!$C:$C,0),8,4,1,"Этап2")))),"-",INDIRECT((ADDRESS(MATCH($C147,Этап2!$C:$C,0),8,4,1,"Этап2"))))</f>
        <v>6</v>
      </c>
      <c r="N147" s="36" t="str">
        <f ca="1">IF(ISERROR(INDIRECT((ADDRESS(MATCH($C147,Этап3!$C:$C,0),8,4,1,"Этап3")))),"-",INDIRECT((ADDRESS(MATCH($C147,Этап3!$C:$C,0),8,4,1,"Этап3"))))</f>
        <v>-</v>
      </c>
      <c r="O147" s="46" t="str">
        <f ca="1">IF(ISERROR(INDIRECT((ADDRESS(MATCH($C147,Этап4!$C:$C,0),8,4,1,"Этап4")))),"-",INDIRECT((ADDRESS(MATCH($C147,Этап4!$C:$C,0),8,4,1,"Этап4"))))</f>
        <v>-</v>
      </c>
    </row>
    <row r="148" spans="1:15" ht="11.25">
      <c r="A148" s="47">
        <v>147</v>
      </c>
      <c r="B148" s="17"/>
      <c r="C148" s="45" t="s">
        <v>120</v>
      </c>
      <c r="D148" s="17"/>
      <c r="E148" s="17"/>
      <c r="F148" s="25"/>
      <c r="G148" s="45"/>
      <c r="H148" s="18">
        <v>6</v>
      </c>
      <c r="I148" s="19">
        <f t="shared" si="12"/>
        <v>6</v>
      </c>
      <c r="J148" s="20">
        <f t="shared" si="13"/>
        <v>1</v>
      </c>
      <c r="K148" s="21">
        <f t="shared" si="14"/>
        <v>6</v>
      </c>
      <c r="L148" s="36" t="str">
        <f ca="1">IF(ISERROR(INDIRECT((ADDRESS(MATCH($C148,Этап1!$C:$C,0),8,4,1,"Этап1")))),"-",INDIRECT((ADDRESS(MATCH($C148,Этап1!$C:$C,0),8,4,1,"Этап1"))))</f>
        <v>-</v>
      </c>
      <c r="M148" s="36">
        <f ca="1">IF(ISERROR(INDIRECT((ADDRESS(MATCH($C148,Этап2!$C:$C,0),8,4,1,"Этап2")))),"-",INDIRECT((ADDRESS(MATCH($C148,Этап2!$C:$C,0),8,4,1,"Этап2"))))</f>
        <v>6</v>
      </c>
      <c r="N148" s="36" t="str">
        <f ca="1">IF(ISERROR(INDIRECT((ADDRESS(MATCH($C148,Этап3!$C:$C,0),8,4,1,"Этап3")))),"-",INDIRECT((ADDRESS(MATCH($C148,Этап3!$C:$C,0),8,4,1,"Этап3"))))</f>
        <v>-</v>
      </c>
      <c r="O148" s="46" t="str">
        <f ca="1">IF(ISERROR(INDIRECT((ADDRESS(MATCH($C148,Этап4!$C:$C,0),8,4,1,"Этап4")))),"-",INDIRECT((ADDRESS(MATCH($C148,Этап4!$C:$C,0),8,4,1,"Этап4"))))</f>
        <v>-</v>
      </c>
    </row>
    <row r="149" spans="1:15" ht="11.25">
      <c r="A149" s="47">
        <v>148</v>
      </c>
      <c r="B149" s="25">
        <v>0</v>
      </c>
      <c r="C149" s="17" t="s">
        <v>257</v>
      </c>
      <c r="D149" s="17"/>
      <c r="E149" s="45"/>
      <c r="F149" s="25"/>
      <c r="G149" s="17"/>
      <c r="H149" s="18">
        <v>5</v>
      </c>
      <c r="I149" s="19">
        <f t="shared" si="12"/>
        <v>5</v>
      </c>
      <c r="J149" s="20">
        <f t="shared" si="13"/>
        <v>1</v>
      </c>
      <c r="K149" s="21">
        <f t="shared" si="14"/>
        <v>5</v>
      </c>
      <c r="L149" s="36" t="str">
        <f ca="1">IF(ISERROR(INDIRECT((ADDRESS(MATCH($C149,Этап1!$C:$C,0),8,4,1,"Этап1")))),"-",INDIRECT((ADDRESS(MATCH($C149,Этап1!$C:$C,0),8,4,1,"Этап1"))))</f>
        <v>-</v>
      </c>
      <c r="M149" s="36" t="str">
        <f ca="1">IF(ISERROR(INDIRECT((ADDRESS(MATCH($C149,Этап2!$C:$C,0),8,4,1,"Этап2")))),"-",INDIRECT((ADDRESS(MATCH($C149,Этап2!$C:$C,0),8,4,1,"Этап2"))))</f>
        <v>-</v>
      </c>
      <c r="N149" s="36">
        <f ca="1">IF(ISERROR(INDIRECT((ADDRESS(MATCH($C149,Этап3!$C:$C,0),8,4,1,"Этап3")))),"-",INDIRECT((ADDRESS(MATCH($C149,Этап3!$C:$C,0),8,4,1,"Этап3"))))</f>
        <v>5</v>
      </c>
      <c r="O149" s="46" t="str">
        <f ca="1">IF(ISERROR(INDIRECT((ADDRESS(MATCH($C149,Этап4!$C:$C,0),8,4,1,"Этап4")))),"-",INDIRECT((ADDRESS(MATCH($C149,Этап4!$C:$C,0),8,4,1,"Этап4"))))</f>
        <v>-</v>
      </c>
    </row>
    <row r="150" spans="1:15" ht="11.25">
      <c r="A150" s="47">
        <v>149</v>
      </c>
      <c r="B150" s="25">
        <v>0</v>
      </c>
      <c r="C150" s="17" t="s">
        <v>264</v>
      </c>
      <c r="D150" s="17"/>
      <c r="E150" s="45"/>
      <c r="F150" s="25"/>
      <c r="G150" s="17"/>
      <c r="H150" s="18">
        <v>5</v>
      </c>
      <c r="I150" s="19">
        <f t="shared" si="12"/>
        <v>5</v>
      </c>
      <c r="J150" s="20">
        <f t="shared" si="13"/>
        <v>1</v>
      </c>
      <c r="K150" s="21">
        <f t="shared" si="14"/>
        <v>5</v>
      </c>
      <c r="L150" s="36" t="str">
        <f ca="1">IF(ISERROR(INDIRECT((ADDRESS(MATCH($C150,Этап1!$C:$C,0),8,4,1,"Этап1")))),"-",INDIRECT((ADDRESS(MATCH($C150,Этап1!$C:$C,0),8,4,1,"Этап1"))))</f>
        <v>-</v>
      </c>
      <c r="M150" s="36" t="str">
        <f ca="1">IF(ISERROR(INDIRECT((ADDRESS(MATCH($C150,Этап2!$C:$C,0),8,4,1,"Этап2")))),"-",INDIRECT((ADDRESS(MATCH($C150,Этап2!$C:$C,0),8,4,1,"Этап2"))))</f>
        <v>-</v>
      </c>
      <c r="N150" s="36">
        <f ca="1">IF(ISERROR(INDIRECT((ADDRESS(MATCH($C150,Этап3!$C:$C,0),8,4,1,"Этап3")))),"-",INDIRECT((ADDRESS(MATCH($C150,Этап3!$C:$C,0),8,4,1,"Этап3"))))</f>
        <v>5</v>
      </c>
      <c r="O150" s="46" t="str">
        <f ca="1">IF(ISERROR(INDIRECT((ADDRESS(MATCH($C150,Этап4!$C:$C,0),8,4,1,"Этап4")))),"-",INDIRECT((ADDRESS(MATCH($C150,Этап4!$C:$C,0),8,4,1,"Этап4"))))</f>
        <v>-</v>
      </c>
    </row>
    <row r="151" spans="1:15" ht="11.25">
      <c r="A151" s="47">
        <v>150</v>
      </c>
      <c r="B151" s="25">
        <v>5931</v>
      </c>
      <c r="C151" s="17" t="s">
        <v>260</v>
      </c>
      <c r="D151" s="17"/>
      <c r="E151" s="45"/>
      <c r="F151" s="25"/>
      <c r="G151" s="17"/>
      <c r="H151" s="18">
        <v>5</v>
      </c>
      <c r="I151" s="19">
        <f t="shared" si="12"/>
        <v>5</v>
      </c>
      <c r="J151" s="20">
        <f t="shared" si="13"/>
        <v>1</v>
      </c>
      <c r="K151" s="21">
        <f t="shared" si="14"/>
        <v>5</v>
      </c>
      <c r="L151" s="36" t="str">
        <f ca="1">IF(ISERROR(INDIRECT((ADDRESS(MATCH($C151,Этап1!$C:$C,0),8,4,1,"Этап1")))),"-",INDIRECT((ADDRESS(MATCH($C151,Этап1!$C:$C,0),8,4,1,"Этап1"))))</f>
        <v>-</v>
      </c>
      <c r="M151" s="36" t="str">
        <f ca="1">IF(ISERROR(INDIRECT((ADDRESS(MATCH($C151,Этап2!$C:$C,0),8,4,1,"Этап2")))),"-",INDIRECT((ADDRESS(MATCH($C151,Этап2!$C:$C,0),8,4,1,"Этап2"))))</f>
        <v>-</v>
      </c>
      <c r="N151" s="36">
        <f ca="1">IF(ISERROR(INDIRECT((ADDRESS(MATCH($C151,Этап3!$C:$C,0),8,4,1,"Этап3")))),"-",INDIRECT((ADDRESS(MATCH($C151,Этап3!$C:$C,0),8,4,1,"Этап3"))))</f>
        <v>5</v>
      </c>
      <c r="O151" s="46" t="str">
        <f ca="1">IF(ISERROR(INDIRECT((ADDRESS(MATCH($C151,Этап4!$C:$C,0),8,4,1,"Этап4")))),"-",INDIRECT((ADDRESS(MATCH($C151,Этап4!$C:$C,0),8,4,1,"Этап4"))))</f>
        <v>-</v>
      </c>
    </row>
    <row r="152" spans="1:15" ht="11.25">
      <c r="A152" s="47">
        <v>151</v>
      </c>
      <c r="B152" s="17"/>
      <c r="C152" s="45" t="s">
        <v>128</v>
      </c>
      <c r="D152" s="17"/>
      <c r="E152" s="17"/>
      <c r="F152" s="25">
        <v>40</v>
      </c>
      <c r="G152" s="45" t="s">
        <v>91</v>
      </c>
      <c r="H152" s="18">
        <v>5</v>
      </c>
      <c r="I152" s="19">
        <f t="shared" si="12"/>
        <v>5</v>
      </c>
      <c r="J152" s="20">
        <f t="shared" si="13"/>
        <v>1</v>
      </c>
      <c r="K152" s="21">
        <f t="shared" si="14"/>
        <v>5</v>
      </c>
      <c r="L152" s="36" t="str">
        <f ca="1">IF(ISERROR(INDIRECT((ADDRESS(MATCH($C152,Этап1!$C:$C,0),8,4,1,"Этап1")))),"-",INDIRECT((ADDRESS(MATCH($C152,Этап1!$C:$C,0),8,4,1,"Этап1"))))</f>
        <v>-</v>
      </c>
      <c r="M152" s="36">
        <f ca="1">IF(ISERROR(INDIRECT((ADDRESS(MATCH($C152,Этап2!$C:$C,0),8,4,1,"Этап2")))),"-",INDIRECT((ADDRESS(MATCH($C152,Этап2!$C:$C,0),8,4,1,"Этап2"))))</f>
        <v>5</v>
      </c>
      <c r="N152" s="36" t="str">
        <f ca="1">IF(ISERROR(INDIRECT((ADDRESS(MATCH($C152,Этап3!$C:$C,0),8,4,1,"Этап3")))),"-",INDIRECT((ADDRESS(MATCH($C152,Этап3!$C:$C,0),8,4,1,"Этап3"))))</f>
        <v>-</v>
      </c>
      <c r="O152" s="46" t="str">
        <f ca="1">IF(ISERROR(INDIRECT((ADDRESS(MATCH($C152,Этап4!$C:$C,0),8,4,1,"Этап4")))),"-",INDIRECT((ADDRESS(MATCH($C152,Этап4!$C:$C,0),8,4,1,"Этап4"))))</f>
        <v>-</v>
      </c>
    </row>
    <row r="153" spans="1:15" ht="11.25">
      <c r="A153" s="47">
        <v>152</v>
      </c>
      <c r="B153" s="25">
        <v>0</v>
      </c>
      <c r="C153" s="17" t="s">
        <v>259</v>
      </c>
      <c r="D153" s="17"/>
      <c r="E153" s="45"/>
      <c r="F153" s="25"/>
      <c r="G153" s="17"/>
      <c r="H153" s="18">
        <v>5</v>
      </c>
      <c r="I153" s="19">
        <f t="shared" si="12"/>
        <v>5</v>
      </c>
      <c r="J153" s="20">
        <f t="shared" si="13"/>
        <v>1</v>
      </c>
      <c r="K153" s="21">
        <f t="shared" si="14"/>
        <v>5</v>
      </c>
      <c r="L153" s="36" t="str">
        <f ca="1">IF(ISERROR(INDIRECT((ADDRESS(MATCH($C153,Этап1!$C:$C,0),8,4,1,"Этап1")))),"-",INDIRECT((ADDRESS(MATCH($C153,Этап1!$C:$C,0),8,4,1,"Этап1"))))</f>
        <v>-</v>
      </c>
      <c r="M153" s="36" t="str">
        <f ca="1">IF(ISERROR(INDIRECT((ADDRESS(MATCH($C153,Этап2!$C:$C,0),8,4,1,"Этап2")))),"-",INDIRECT((ADDRESS(MATCH($C153,Этап2!$C:$C,0),8,4,1,"Этап2"))))</f>
        <v>-</v>
      </c>
      <c r="N153" s="36">
        <f ca="1">IF(ISERROR(INDIRECT((ADDRESS(MATCH($C153,Этап3!$C:$C,0),8,4,1,"Этап3")))),"-",INDIRECT((ADDRESS(MATCH($C153,Этап3!$C:$C,0),8,4,1,"Этап3"))))</f>
        <v>5</v>
      </c>
      <c r="O153" s="46" t="str">
        <f ca="1">IF(ISERROR(INDIRECT((ADDRESS(MATCH($C153,Этап4!$C:$C,0),8,4,1,"Этап4")))),"-",INDIRECT((ADDRESS(MATCH($C153,Этап4!$C:$C,0),8,4,1,"Этап4"))))</f>
        <v>-</v>
      </c>
    </row>
    <row r="154" spans="1:15" ht="11.25">
      <c r="A154" s="47">
        <v>153</v>
      </c>
      <c r="B154" s="25">
        <v>0</v>
      </c>
      <c r="C154" s="17" t="s">
        <v>262</v>
      </c>
      <c r="D154" s="17"/>
      <c r="E154" s="45"/>
      <c r="F154" s="25"/>
      <c r="G154" s="17"/>
      <c r="H154" s="18">
        <v>5</v>
      </c>
      <c r="I154" s="19">
        <f t="shared" si="12"/>
        <v>5</v>
      </c>
      <c r="J154" s="20">
        <f t="shared" si="13"/>
        <v>1</v>
      </c>
      <c r="K154" s="21">
        <f t="shared" si="14"/>
        <v>5</v>
      </c>
      <c r="L154" s="36" t="str">
        <f ca="1">IF(ISERROR(INDIRECT((ADDRESS(MATCH($C154,Этап1!$C:$C,0),8,4,1,"Этап1")))),"-",INDIRECT((ADDRESS(MATCH($C154,Этап1!$C:$C,0),8,4,1,"Этап1"))))</f>
        <v>-</v>
      </c>
      <c r="M154" s="36" t="str">
        <f ca="1">IF(ISERROR(INDIRECT((ADDRESS(MATCH($C154,Этап2!$C:$C,0),8,4,1,"Этап2")))),"-",INDIRECT((ADDRESS(MATCH($C154,Этап2!$C:$C,0),8,4,1,"Этап2"))))</f>
        <v>-</v>
      </c>
      <c r="N154" s="36">
        <f ca="1">IF(ISERROR(INDIRECT((ADDRESS(MATCH($C154,Этап3!$C:$C,0),8,4,1,"Этап3")))),"-",INDIRECT((ADDRESS(MATCH($C154,Этап3!$C:$C,0),8,4,1,"Этап3"))))</f>
        <v>5</v>
      </c>
      <c r="O154" s="46" t="str">
        <f ca="1">IF(ISERROR(INDIRECT((ADDRESS(MATCH($C154,Этап4!$C:$C,0),8,4,1,"Этап4")))),"-",INDIRECT((ADDRESS(MATCH($C154,Этап4!$C:$C,0),8,4,1,"Этап4"))))</f>
        <v>-</v>
      </c>
    </row>
    <row r="155" spans="1:15" ht="11.25">
      <c r="A155" s="47">
        <v>154</v>
      </c>
      <c r="B155" s="25">
        <v>0</v>
      </c>
      <c r="C155" s="17" t="s">
        <v>263</v>
      </c>
      <c r="D155" s="17"/>
      <c r="E155" s="45"/>
      <c r="F155" s="25"/>
      <c r="G155" s="17"/>
      <c r="H155" s="18">
        <v>5</v>
      </c>
      <c r="I155" s="19">
        <f t="shared" si="12"/>
        <v>5</v>
      </c>
      <c r="J155" s="20">
        <f t="shared" si="13"/>
        <v>1</v>
      </c>
      <c r="K155" s="21">
        <f t="shared" si="14"/>
        <v>5</v>
      </c>
      <c r="L155" s="36" t="str">
        <f ca="1">IF(ISERROR(INDIRECT((ADDRESS(MATCH($C155,Этап1!$C:$C,0),8,4,1,"Этап1")))),"-",INDIRECT((ADDRESS(MATCH($C155,Этап1!$C:$C,0),8,4,1,"Этап1"))))</f>
        <v>-</v>
      </c>
      <c r="M155" s="36" t="str">
        <f ca="1">IF(ISERROR(INDIRECT((ADDRESS(MATCH($C155,Этап2!$C:$C,0),8,4,1,"Этап2")))),"-",INDIRECT((ADDRESS(MATCH($C155,Этап2!$C:$C,0),8,4,1,"Этап2"))))</f>
        <v>-</v>
      </c>
      <c r="N155" s="36">
        <f ca="1">IF(ISERROR(INDIRECT((ADDRESS(MATCH($C155,Этап3!$C:$C,0),8,4,1,"Этап3")))),"-",INDIRECT((ADDRESS(MATCH($C155,Этап3!$C:$C,0),8,4,1,"Этап3"))))</f>
        <v>5</v>
      </c>
      <c r="O155" s="46" t="str">
        <f ca="1">IF(ISERROR(INDIRECT((ADDRESS(MATCH($C155,Этап4!$C:$C,0),8,4,1,"Этап4")))),"-",INDIRECT((ADDRESS(MATCH($C155,Этап4!$C:$C,0),8,4,1,"Этап4"))))</f>
        <v>-</v>
      </c>
    </row>
    <row r="156" spans="1:15" ht="11.25">
      <c r="A156" s="47">
        <v>155</v>
      </c>
      <c r="B156" s="25">
        <v>0</v>
      </c>
      <c r="C156" s="17" t="s">
        <v>258</v>
      </c>
      <c r="D156" s="17"/>
      <c r="E156" s="45"/>
      <c r="F156" s="25"/>
      <c r="G156" s="17"/>
      <c r="H156" s="18">
        <v>5</v>
      </c>
      <c r="I156" s="19">
        <f t="shared" si="12"/>
        <v>5</v>
      </c>
      <c r="J156" s="20">
        <f t="shared" si="13"/>
        <v>1</v>
      </c>
      <c r="K156" s="21">
        <f t="shared" si="14"/>
        <v>5</v>
      </c>
      <c r="L156" s="36" t="str">
        <f ca="1">IF(ISERROR(INDIRECT((ADDRESS(MATCH($C156,Этап1!$C:$C,0),8,4,1,"Этап1")))),"-",INDIRECT((ADDRESS(MATCH($C156,Этап1!$C:$C,0),8,4,1,"Этап1"))))</f>
        <v>-</v>
      </c>
      <c r="M156" s="36" t="str">
        <f ca="1">IF(ISERROR(INDIRECT((ADDRESS(MATCH($C156,Этап2!$C:$C,0),8,4,1,"Этап2")))),"-",INDIRECT((ADDRESS(MATCH($C156,Этап2!$C:$C,0),8,4,1,"Этап2"))))</f>
        <v>-</v>
      </c>
      <c r="N156" s="36">
        <f ca="1">IF(ISERROR(INDIRECT((ADDRESS(MATCH($C156,Этап3!$C:$C,0),8,4,1,"Этап3")))),"-",INDIRECT((ADDRESS(MATCH($C156,Этап3!$C:$C,0),8,4,1,"Этап3"))))</f>
        <v>5</v>
      </c>
      <c r="O156" s="46" t="str">
        <f ca="1">IF(ISERROR(INDIRECT((ADDRESS(MATCH($C156,Этап4!$C:$C,0),8,4,1,"Этап4")))),"-",INDIRECT((ADDRESS(MATCH($C156,Этап4!$C:$C,0),8,4,1,"Этап4"))))</f>
        <v>-</v>
      </c>
    </row>
    <row r="157" spans="1:15" ht="11.25">
      <c r="A157" s="47">
        <v>156</v>
      </c>
      <c r="B157" s="25">
        <v>0</v>
      </c>
      <c r="C157" s="17" t="s">
        <v>261</v>
      </c>
      <c r="D157" s="17"/>
      <c r="E157" s="45"/>
      <c r="F157" s="25"/>
      <c r="G157" s="17"/>
      <c r="H157" s="18">
        <v>5</v>
      </c>
      <c r="I157" s="19">
        <f t="shared" si="12"/>
        <v>5</v>
      </c>
      <c r="J157" s="20">
        <f t="shared" si="13"/>
        <v>1</v>
      </c>
      <c r="K157" s="21">
        <f t="shared" si="14"/>
        <v>5</v>
      </c>
      <c r="L157" s="36" t="str">
        <f ca="1">IF(ISERROR(INDIRECT((ADDRESS(MATCH($C157,Этап1!$C:$C,0),8,4,1,"Этап1")))),"-",INDIRECT((ADDRESS(MATCH($C157,Этап1!$C:$C,0),8,4,1,"Этап1"))))</f>
        <v>-</v>
      </c>
      <c r="M157" s="36" t="str">
        <f ca="1">IF(ISERROR(INDIRECT((ADDRESS(MATCH($C157,Этап2!$C:$C,0),8,4,1,"Этап2")))),"-",INDIRECT((ADDRESS(MATCH($C157,Этап2!$C:$C,0),8,4,1,"Этап2"))))</f>
        <v>-</v>
      </c>
      <c r="N157" s="36">
        <f ca="1">IF(ISERROR(INDIRECT((ADDRESS(MATCH($C157,Этап3!$C:$C,0),8,4,1,"Этап3")))),"-",INDIRECT((ADDRESS(MATCH($C157,Этап3!$C:$C,0),8,4,1,"Этап3"))))</f>
        <v>5</v>
      </c>
      <c r="O157" s="46" t="str">
        <f ca="1">IF(ISERROR(INDIRECT((ADDRESS(MATCH($C157,Этап4!$C:$C,0),8,4,1,"Этап4")))),"-",INDIRECT((ADDRESS(MATCH($C157,Этап4!$C:$C,0),8,4,1,"Этап4"))))</f>
        <v>-</v>
      </c>
    </row>
    <row r="158" spans="1:15" ht="11.25">
      <c r="A158" s="47">
        <v>157</v>
      </c>
      <c r="B158" s="25">
        <v>0</v>
      </c>
      <c r="C158" s="17" t="s">
        <v>154</v>
      </c>
      <c r="D158" s="17"/>
      <c r="E158" s="45"/>
      <c r="F158" s="25">
        <v>31</v>
      </c>
      <c r="G158" s="17"/>
      <c r="H158" s="18">
        <v>5</v>
      </c>
      <c r="I158" s="19">
        <f t="shared" si="12"/>
        <v>5</v>
      </c>
      <c r="J158" s="20">
        <f t="shared" si="13"/>
        <v>1</v>
      </c>
      <c r="K158" s="21">
        <f t="shared" si="14"/>
        <v>5</v>
      </c>
      <c r="L158" s="36" t="str">
        <f ca="1">IF(ISERROR(INDIRECT((ADDRESS(MATCH($C158,Этап1!$C:$C,0),8,4,1,"Этап1")))),"-",INDIRECT((ADDRESS(MATCH($C158,Этап1!$C:$C,0),8,4,1,"Этап1"))))</f>
        <v>-</v>
      </c>
      <c r="M158" s="36" t="str">
        <f ca="1">IF(ISERROR(INDIRECT((ADDRESS(MATCH($C158,Этап2!$C:$C,0),8,4,1,"Этап2")))),"-",INDIRECT((ADDRESS(MATCH($C158,Этап2!$C:$C,0),8,4,1,"Этап2"))))</f>
        <v>-</v>
      </c>
      <c r="N158" s="36">
        <f ca="1">IF(ISERROR(INDIRECT((ADDRESS(MATCH($C158,Этап3!$C:$C,0),8,4,1,"Этап3")))),"-",INDIRECT((ADDRESS(MATCH($C158,Этап3!$C:$C,0),8,4,1,"Этап3"))))</f>
        <v>5</v>
      </c>
      <c r="O158" s="46" t="str">
        <f ca="1">IF(ISERROR(INDIRECT((ADDRESS(MATCH($C158,Этап4!$C:$C,0),8,4,1,"Этап4")))),"-",INDIRECT((ADDRESS(MATCH($C158,Этап4!$C:$C,0),8,4,1,"Этап4"))))</f>
        <v>-</v>
      </c>
    </row>
    <row r="159" spans="1:15" ht="11.25">
      <c r="A159" s="47">
        <v>158</v>
      </c>
      <c r="B159" s="25">
        <v>0</v>
      </c>
      <c r="C159" s="17" t="s">
        <v>265</v>
      </c>
      <c r="D159" s="17"/>
      <c r="E159" s="45"/>
      <c r="F159" s="25"/>
      <c r="G159" s="17"/>
      <c r="H159" s="18">
        <v>5</v>
      </c>
      <c r="I159" s="19">
        <f t="shared" si="12"/>
        <v>5</v>
      </c>
      <c r="J159" s="20">
        <f t="shared" si="13"/>
        <v>1</v>
      </c>
      <c r="K159" s="21">
        <f t="shared" si="14"/>
        <v>5</v>
      </c>
      <c r="L159" s="36" t="str">
        <f ca="1">IF(ISERROR(INDIRECT((ADDRESS(MATCH($C159,Этап1!$C:$C,0),8,4,1,"Этап1")))),"-",INDIRECT((ADDRESS(MATCH($C159,Этап1!$C:$C,0),8,4,1,"Этап1"))))</f>
        <v>-</v>
      </c>
      <c r="M159" s="36" t="str">
        <f ca="1">IF(ISERROR(INDIRECT((ADDRESS(MATCH($C159,Этап2!$C:$C,0),8,4,1,"Этап2")))),"-",INDIRECT((ADDRESS(MATCH($C159,Этап2!$C:$C,0),8,4,1,"Этап2"))))</f>
        <v>-</v>
      </c>
      <c r="N159" s="36">
        <f ca="1">IF(ISERROR(INDIRECT((ADDRESS(MATCH($C159,Этап3!$C:$C,0),8,4,1,"Этап3")))),"-",INDIRECT((ADDRESS(MATCH($C159,Этап3!$C:$C,0),8,4,1,"Этап3"))))</f>
        <v>5</v>
      </c>
      <c r="O159" s="46" t="str">
        <f ca="1">IF(ISERROR(INDIRECT((ADDRESS(MATCH($C159,Этап4!$C:$C,0),8,4,1,"Этап4")))),"-",INDIRECT((ADDRESS(MATCH($C159,Этап4!$C:$C,0),8,4,1,"Этап4"))))</f>
        <v>-</v>
      </c>
    </row>
    <row r="160" spans="1:15" ht="11.25">
      <c r="A160" s="47">
        <v>159</v>
      </c>
      <c r="B160" s="25">
        <v>0</v>
      </c>
      <c r="C160" s="17" t="s">
        <v>269</v>
      </c>
      <c r="D160" s="17"/>
      <c r="E160" s="45"/>
      <c r="F160" s="25"/>
      <c r="G160" s="17"/>
      <c r="H160" s="18">
        <v>4</v>
      </c>
      <c r="I160" s="19">
        <f t="shared" si="12"/>
        <v>4</v>
      </c>
      <c r="J160" s="20">
        <f t="shared" si="13"/>
        <v>1</v>
      </c>
      <c r="K160" s="21">
        <f t="shared" si="14"/>
        <v>4</v>
      </c>
      <c r="L160" s="36" t="str">
        <f ca="1">IF(ISERROR(INDIRECT((ADDRESS(MATCH($C160,Этап1!$C:$C,0),8,4,1,"Этап1")))),"-",INDIRECT((ADDRESS(MATCH($C160,Этап1!$C:$C,0),8,4,1,"Этап1"))))</f>
        <v>-</v>
      </c>
      <c r="M160" s="36" t="str">
        <f ca="1">IF(ISERROR(INDIRECT((ADDRESS(MATCH($C160,Этап2!$C:$C,0),8,4,1,"Этап2")))),"-",INDIRECT((ADDRESS(MATCH($C160,Этап2!$C:$C,0),8,4,1,"Этап2"))))</f>
        <v>-</v>
      </c>
      <c r="N160" s="36">
        <f ca="1">IF(ISERROR(INDIRECT((ADDRESS(MATCH($C160,Этап3!$C:$C,0),8,4,1,"Этап3")))),"-",INDIRECT((ADDRESS(MATCH($C160,Этап3!$C:$C,0),8,4,1,"Этап3"))))</f>
        <v>4</v>
      </c>
      <c r="O160" s="46" t="str">
        <f ca="1">IF(ISERROR(INDIRECT((ADDRESS(MATCH($C160,Этап4!$C:$C,0),8,4,1,"Этап4")))),"-",INDIRECT((ADDRESS(MATCH($C160,Этап4!$C:$C,0),8,4,1,"Этап4"))))</f>
        <v>-</v>
      </c>
    </row>
    <row r="161" spans="1:15" ht="11.25">
      <c r="A161" s="47">
        <v>160</v>
      </c>
      <c r="B161" s="25">
        <v>0</v>
      </c>
      <c r="C161" s="17" t="s">
        <v>266</v>
      </c>
      <c r="D161" s="17"/>
      <c r="E161" s="45"/>
      <c r="F161" s="25"/>
      <c r="G161" s="17"/>
      <c r="H161" s="18">
        <v>4</v>
      </c>
      <c r="I161" s="19">
        <f t="shared" si="12"/>
        <v>4</v>
      </c>
      <c r="J161" s="20">
        <f t="shared" si="13"/>
        <v>1</v>
      </c>
      <c r="K161" s="21">
        <f t="shared" si="14"/>
        <v>4</v>
      </c>
      <c r="L161" s="36" t="str">
        <f ca="1">IF(ISERROR(INDIRECT((ADDRESS(MATCH($C161,Этап1!$C:$C,0),8,4,1,"Этап1")))),"-",INDIRECT((ADDRESS(MATCH($C161,Этап1!$C:$C,0),8,4,1,"Этап1"))))</f>
        <v>-</v>
      </c>
      <c r="M161" s="36" t="str">
        <f ca="1">IF(ISERROR(INDIRECT((ADDRESS(MATCH($C161,Этап2!$C:$C,0),8,4,1,"Этап2")))),"-",INDIRECT((ADDRESS(MATCH($C161,Этап2!$C:$C,0),8,4,1,"Этап2"))))</f>
        <v>-</v>
      </c>
      <c r="N161" s="36">
        <f ca="1">IF(ISERROR(INDIRECT((ADDRESS(MATCH($C161,Этап3!$C:$C,0),8,4,1,"Этап3")))),"-",INDIRECT((ADDRESS(MATCH($C161,Этап3!$C:$C,0),8,4,1,"Этап3"))))</f>
        <v>4</v>
      </c>
      <c r="O161" s="46" t="str">
        <f ca="1">IF(ISERROR(INDIRECT((ADDRESS(MATCH($C161,Этап4!$C:$C,0),8,4,1,"Этап4")))),"-",INDIRECT((ADDRESS(MATCH($C161,Этап4!$C:$C,0),8,4,1,"Этап4"))))</f>
        <v>-</v>
      </c>
    </row>
    <row r="162" spans="1:15" ht="11.25">
      <c r="A162" s="47">
        <v>161</v>
      </c>
      <c r="B162" s="25">
        <v>0</v>
      </c>
      <c r="C162" s="17" t="s">
        <v>267</v>
      </c>
      <c r="D162" s="17"/>
      <c r="E162" s="45"/>
      <c r="F162" s="25"/>
      <c r="G162" s="17"/>
      <c r="H162" s="18">
        <v>4</v>
      </c>
      <c r="I162" s="19">
        <f t="shared" si="12"/>
        <v>4</v>
      </c>
      <c r="J162" s="20">
        <f t="shared" si="13"/>
        <v>1</v>
      </c>
      <c r="K162" s="21">
        <f>I162/J162</f>
        <v>4</v>
      </c>
      <c r="L162" s="36" t="str">
        <f ca="1">IF(ISERROR(INDIRECT((ADDRESS(MATCH($C162,Этап1!$C:$C,0),8,4,1,"Этап1")))),"-",INDIRECT((ADDRESS(MATCH($C162,Этап1!$C:$C,0),8,4,1,"Этап1"))))</f>
        <v>-</v>
      </c>
      <c r="M162" s="36" t="str">
        <f ca="1">IF(ISERROR(INDIRECT((ADDRESS(MATCH($C162,Этап2!$C:$C,0),8,4,1,"Этап2")))),"-",INDIRECT((ADDRESS(MATCH($C162,Этап2!$C:$C,0),8,4,1,"Этап2"))))</f>
        <v>-</v>
      </c>
      <c r="N162" s="36">
        <f ca="1">IF(ISERROR(INDIRECT((ADDRESS(MATCH($C162,Этап3!$C:$C,0),8,4,1,"Этап3")))),"-",INDIRECT((ADDRESS(MATCH($C162,Этап3!$C:$C,0),8,4,1,"Этап3"))))</f>
        <v>4</v>
      </c>
      <c r="O162" s="46" t="str">
        <f ca="1">IF(ISERROR(INDIRECT((ADDRESS(MATCH($C162,Этап4!$C:$C,0),8,4,1,"Этап4")))),"-",INDIRECT((ADDRESS(MATCH($C162,Этап4!$C:$C,0),8,4,1,"Этап4"))))</f>
        <v>-</v>
      </c>
    </row>
    <row r="163" spans="1:15" ht="11.25">
      <c r="A163" s="47">
        <v>162</v>
      </c>
      <c r="B163" s="25">
        <v>0</v>
      </c>
      <c r="C163" s="17" t="s">
        <v>268</v>
      </c>
      <c r="D163" s="17"/>
      <c r="E163" s="45"/>
      <c r="F163" s="25"/>
      <c r="G163" s="17"/>
      <c r="H163" s="18">
        <v>4</v>
      </c>
      <c r="I163" s="19">
        <f t="shared" si="12"/>
        <v>4</v>
      </c>
      <c r="J163" s="20">
        <f t="shared" si="13"/>
        <v>1</v>
      </c>
      <c r="K163" s="21">
        <f>I163/J163</f>
        <v>4</v>
      </c>
      <c r="L163" s="36" t="str">
        <f ca="1">IF(ISERROR(INDIRECT((ADDRESS(MATCH($C163,Этап1!$C:$C,0),8,4,1,"Этап1")))),"-",INDIRECT((ADDRESS(MATCH($C163,Этап1!$C:$C,0),8,4,1,"Этап1"))))</f>
        <v>-</v>
      </c>
      <c r="M163" s="36" t="str">
        <f ca="1">IF(ISERROR(INDIRECT((ADDRESS(MATCH($C163,Этап2!$C:$C,0),8,4,1,"Этап2")))),"-",INDIRECT((ADDRESS(MATCH($C163,Этап2!$C:$C,0),8,4,1,"Этап2"))))</f>
        <v>-</v>
      </c>
      <c r="N163" s="36">
        <f ca="1">IF(ISERROR(INDIRECT((ADDRESS(MATCH($C163,Этап3!$C:$C,0),8,4,1,"Этап3")))),"-",INDIRECT((ADDRESS(MATCH($C163,Этап3!$C:$C,0),8,4,1,"Этап3"))))</f>
        <v>4</v>
      </c>
      <c r="O163" s="46" t="str">
        <f ca="1">IF(ISERROR(INDIRECT((ADDRESS(MATCH($C163,Этап4!$C:$C,0),8,4,1,"Этап4")))),"-",INDIRECT((ADDRESS(MATCH($C163,Этап4!$C:$C,0),8,4,1,"Этап4"))))</f>
        <v>-</v>
      </c>
    </row>
    <row r="164" spans="1:15" ht="11.25">
      <c r="A164" s="47">
        <v>163</v>
      </c>
      <c r="B164" s="25">
        <v>0</v>
      </c>
      <c r="C164" s="17" t="s">
        <v>270</v>
      </c>
      <c r="D164" s="17"/>
      <c r="E164" s="45"/>
      <c r="F164" s="25"/>
      <c r="G164" s="17"/>
      <c r="H164" s="18">
        <v>4</v>
      </c>
      <c r="I164" s="19">
        <f t="shared" si="12"/>
        <v>4</v>
      </c>
      <c r="J164" s="20">
        <f t="shared" si="13"/>
        <v>1</v>
      </c>
      <c r="K164" s="21">
        <f>I164/J164</f>
        <v>4</v>
      </c>
      <c r="L164" s="36" t="str">
        <f ca="1">IF(ISERROR(INDIRECT((ADDRESS(MATCH($C164,Этап1!$C:$C,0),8,4,1,"Этап1")))),"-",INDIRECT((ADDRESS(MATCH($C164,Этап1!$C:$C,0),8,4,1,"Этап1"))))</f>
        <v>-</v>
      </c>
      <c r="M164" s="36" t="str">
        <f ca="1">IF(ISERROR(INDIRECT((ADDRESS(MATCH($C164,Этап2!$C:$C,0),8,4,1,"Этап2")))),"-",INDIRECT((ADDRESS(MATCH($C164,Этап2!$C:$C,0),8,4,1,"Этап2"))))</f>
        <v>-</v>
      </c>
      <c r="N164" s="36">
        <f ca="1">IF(ISERROR(INDIRECT((ADDRESS(MATCH($C164,Этап3!$C:$C,0),8,4,1,"Этап3")))),"-",INDIRECT((ADDRESS(MATCH($C164,Этап3!$C:$C,0),8,4,1,"Этап3"))))</f>
        <v>4</v>
      </c>
      <c r="O164" s="46" t="str">
        <f ca="1">IF(ISERROR(INDIRECT((ADDRESS(MATCH($C164,Этап4!$C:$C,0),8,4,1,"Этап4")))),"-",INDIRECT((ADDRESS(MATCH($C164,Этап4!$C:$C,0),8,4,1,"Этап4"))))</f>
        <v>-</v>
      </c>
    </row>
    <row r="165" spans="1:15" ht="11.25">
      <c r="A165" s="47">
        <v>164</v>
      </c>
      <c r="B165" s="25">
        <v>5803</v>
      </c>
      <c r="C165" s="17" t="s">
        <v>271</v>
      </c>
      <c r="D165" s="17"/>
      <c r="E165" s="45"/>
      <c r="F165" s="25"/>
      <c r="G165" s="17"/>
      <c r="H165" s="18">
        <v>0</v>
      </c>
      <c r="I165" s="19">
        <f t="shared" si="12"/>
        <v>-5</v>
      </c>
      <c r="J165" s="20">
        <f t="shared" si="13"/>
        <v>1</v>
      </c>
      <c r="K165" s="21">
        <f>I165/J165</f>
        <v>-5</v>
      </c>
      <c r="L165" s="36" t="str">
        <f ca="1">IF(ISERROR(INDIRECT((ADDRESS(MATCH($C165,Этап1!$C:$C,0),8,4,1,"Этап1")))),"-",INDIRECT((ADDRESS(MATCH($C165,Этап1!$C:$C,0),8,4,1,"Этап1"))))</f>
        <v>-</v>
      </c>
      <c r="M165" s="36" t="str">
        <f ca="1">IF(ISERROR(INDIRECT((ADDRESS(MATCH($C165,Этап2!$C:$C,0),8,4,1,"Этап2")))),"-",INDIRECT((ADDRESS(MATCH($C165,Этап2!$C:$C,0),8,4,1,"Этап2"))))</f>
        <v>-</v>
      </c>
      <c r="N165" s="36">
        <f ca="1">IF(ISERROR(INDIRECT((ADDRESS(MATCH($C165,Этап3!$C:$C,0),8,4,1,"Этап3")))),"-",INDIRECT((ADDRESS(MATCH($C165,Этап3!$C:$C,0),8,4,1,"Этап3"))))</f>
        <v>-5</v>
      </c>
      <c r="O165" s="46" t="str">
        <f ca="1">IF(ISERROR(INDIRECT((ADDRESS(MATCH($C165,Этап4!$C:$C,0),8,4,1,"Этап4")))),"-",INDIRECT((ADDRESS(MATCH($C165,Этап4!$C:$C,0),8,4,1,"Этап4"))))</f>
        <v>-</v>
      </c>
    </row>
    <row r="166" spans="1:15" ht="11.25">
      <c r="A166" s="47">
        <v>165</v>
      </c>
      <c r="B166" s="25">
        <v>0</v>
      </c>
      <c r="C166" s="17" t="s">
        <v>151</v>
      </c>
      <c r="D166" s="17"/>
      <c r="E166" s="45"/>
      <c r="F166" s="25">
        <v>45</v>
      </c>
      <c r="G166" s="17" t="s">
        <v>153</v>
      </c>
      <c r="H166" s="18">
        <v>0</v>
      </c>
      <c r="I166" s="19">
        <f t="shared" si="12"/>
        <v>-5</v>
      </c>
      <c r="J166" s="20">
        <f t="shared" si="13"/>
        <v>1</v>
      </c>
      <c r="K166" s="21">
        <f>I166/J166</f>
        <v>-5</v>
      </c>
      <c r="L166" s="36" t="str">
        <f ca="1">IF(ISERROR(INDIRECT((ADDRESS(MATCH($C166,Этап1!$C:$C,0),8,4,1,"Этап1")))),"-",INDIRECT((ADDRESS(MATCH($C166,Этап1!$C:$C,0),8,4,1,"Этап1"))))</f>
        <v>-</v>
      </c>
      <c r="M166" s="36" t="str">
        <f ca="1">IF(ISERROR(INDIRECT((ADDRESS(MATCH($C166,Этап2!$C:$C,0),8,4,1,"Этап2")))),"-",INDIRECT((ADDRESS(MATCH($C166,Этап2!$C:$C,0),8,4,1,"Этап2"))))</f>
        <v>-</v>
      </c>
      <c r="N166" s="36" t="str">
        <f ca="1">IF(ISERROR(INDIRECT((ADDRESS(MATCH($C166,Этап3!$C:$C,0),8,4,1,"Этап3")))),"-",INDIRECT((ADDRESS(MATCH($C166,Этап3!$C:$C,0),8,4,1,"Этап3"))))</f>
        <v>-</v>
      </c>
      <c r="O166" s="46">
        <f ca="1">IF(ISERROR(INDIRECT((ADDRESS(MATCH($C166,Этап4!$C:$C,0),8,4,1,"Этап4")))),"-",INDIRECT((ADDRESS(MATCH($C166,Этап4!$C:$C,0),8,4,1,"Этап4"))))</f>
        <v>-5</v>
      </c>
    </row>
  </sheetData>
  <sheetProtection/>
  <conditionalFormatting sqref="G1:K1">
    <cfRule type="expression" priority="1" dxfId="0" stopIfTrue="1">
      <formula>ISERROR(#REF!)</formula>
    </cfRule>
  </conditionalFormatting>
  <printOptions/>
  <pageMargins left="0.14" right="0.14" top="0.21" bottom="0.51" header="0.19" footer="0.5"/>
  <pageSetup fitToHeight="2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5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7.00390625" style="31" bestFit="1" customWidth="1"/>
    <col min="2" max="2" width="6.375" style="31" hidden="1" customWidth="1"/>
    <col min="3" max="3" width="21.75390625" style="29" bestFit="1" customWidth="1"/>
    <col min="4" max="4" width="15.00390625" style="29" bestFit="1" customWidth="1"/>
    <col min="5" max="5" width="22.375" style="51" bestFit="1" customWidth="1"/>
    <col min="6" max="6" width="8.125" style="31" bestFit="1" customWidth="1"/>
    <col min="7" max="7" width="15.00390625" style="29" bestFit="1" customWidth="1"/>
    <col min="8" max="8" width="12.125" style="32" bestFit="1" customWidth="1"/>
    <col min="9" max="9" width="9.125" style="32" bestFit="1" customWidth="1"/>
    <col min="10" max="10" width="8.00390625" style="29" customWidth="1"/>
    <col min="11" max="11" width="10.375" style="33" customWidth="1"/>
    <col min="12" max="12" width="8.625" style="31" bestFit="1" customWidth="1"/>
    <col min="13" max="13" width="9.125" style="29" bestFit="1" customWidth="1"/>
    <col min="14" max="14" width="9.25390625" style="29" customWidth="1"/>
    <col min="15" max="15" width="9.875" style="29" bestFit="1" customWidth="1"/>
    <col min="16" max="16384" width="9.125" style="29" customWidth="1"/>
  </cols>
  <sheetData>
    <row r="1" spans="1:15" s="16" customFormat="1" ht="42" customHeight="1" thickBot="1">
      <c r="A1" s="55" t="s">
        <v>2</v>
      </c>
      <c r="B1" s="56" t="s">
        <v>21</v>
      </c>
      <c r="C1" s="55" t="s">
        <v>1</v>
      </c>
      <c r="D1" s="55" t="s">
        <v>7</v>
      </c>
      <c r="E1" s="55" t="s">
        <v>12</v>
      </c>
      <c r="F1" s="55" t="s">
        <v>19</v>
      </c>
      <c r="G1" s="57" t="s">
        <v>3</v>
      </c>
      <c r="H1" s="58" t="s">
        <v>17</v>
      </c>
      <c r="I1" s="55" t="s">
        <v>9</v>
      </c>
      <c r="J1" s="55" t="s">
        <v>10</v>
      </c>
      <c r="K1" s="59" t="s">
        <v>6</v>
      </c>
      <c r="L1" s="60" t="s">
        <v>210</v>
      </c>
      <c r="M1" s="60" t="s">
        <v>82</v>
      </c>
      <c r="N1" s="60" t="s">
        <v>394</v>
      </c>
      <c r="O1" s="55" t="s">
        <v>395</v>
      </c>
    </row>
    <row r="2" spans="1:15" s="22" customFormat="1" ht="11.25">
      <c r="A2" s="61">
        <v>1</v>
      </c>
      <c r="B2" s="42">
        <v>89</v>
      </c>
      <c r="C2" s="30" t="s">
        <v>52</v>
      </c>
      <c r="D2" s="52" t="s">
        <v>53</v>
      </c>
      <c r="E2" s="53" t="s">
        <v>179</v>
      </c>
      <c r="F2" s="34">
        <v>32</v>
      </c>
      <c r="G2" s="54" t="s">
        <v>74</v>
      </c>
      <c r="H2" s="18">
        <v>300</v>
      </c>
      <c r="I2" s="19">
        <f aca="true" t="shared" si="0" ref="I2:I38">SUM(L2:O2)</f>
        <v>392</v>
      </c>
      <c r="J2" s="20">
        <f aca="true" t="shared" si="1" ref="J2:J38">COUNTIF(L2:O2,"&lt;&gt;-")</f>
        <v>4</v>
      </c>
      <c r="K2" s="21">
        <f aca="true" t="shared" si="2" ref="K2:K38">I2/J2</f>
        <v>98</v>
      </c>
      <c r="L2" s="36">
        <f ca="1">IF(ISERROR(INDIRECT((ADDRESS(MATCH($C2,Этап1!$C:$C,0),8,4,1,"Этап1")))),"-",INDIRECT((ADDRESS(MATCH($C2,Этап1!$C:$C,0),8,4,1,"Этап1"))))</f>
        <v>100</v>
      </c>
      <c r="M2" s="36">
        <f ca="1">IF(ISERROR(INDIRECT((ADDRESS(MATCH($C2,Этап2!$C:$C,0),8,4,1,"Этап2")))),"-",INDIRECT((ADDRESS(MATCH($C2,Этап2!$C:$C,0),8,4,1,"Этап2"))))</f>
        <v>92</v>
      </c>
      <c r="N2" s="36">
        <f ca="1">IF(ISERROR(INDIRECT((ADDRESS(MATCH($C2,Этап3!$C:$C,0),8,4,1,"Этап3")))),"-",INDIRECT((ADDRESS(MATCH($C2,Этап3!$C:$C,0),8,4,1,"Этап3"))))</f>
        <v>100</v>
      </c>
      <c r="O2" s="46">
        <f ca="1">IF(ISERROR(INDIRECT((ADDRESS(MATCH($C2,Этап4!$C:$C,0),8,4,1,"Этап4")))),"-",INDIRECT((ADDRESS(MATCH($C2,Этап4!$C:$C,0),8,4,1,"Этап4"))))</f>
        <v>100</v>
      </c>
    </row>
    <row r="3" spans="1:15" s="22" customFormat="1" ht="11.25">
      <c r="A3" s="61">
        <v>2</v>
      </c>
      <c r="B3" s="42">
        <v>0</v>
      </c>
      <c r="C3" s="67" t="s">
        <v>134</v>
      </c>
      <c r="D3" s="69"/>
      <c r="E3" s="71"/>
      <c r="F3" s="72">
        <v>23</v>
      </c>
      <c r="G3" s="74" t="s">
        <v>74</v>
      </c>
      <c r="H3" s="18">
        <v>136</v>
      </c>
      <c r="I3" s="19">
        <f t="shared" si="0"/>
        <v>136</v>
      </c>
      <c r="J3" s="20">
        <f t="shared" si="1"/>
        <v>2</v>
      </c>
      <c r="K3" s="21">
        <f t="shared" si="2"/>
        <v>68</v>
      </c>
      <c r="L3" s="36" t="str">
        <f ca="1">IF(ISERROR(INDIRECT((ADDRESS(MATCH($C3,Этап1!$C:$C,0),8,4,1,"Этап1")))),"-",INDIRECT((ADDRESS(MATCH($C3,Этап1!$C:$C,0),8,4,1,"Этап1"))))</f>
        <v>-</v>
      </c>
      <c r="M3" s="36">
        <f ca="1">IF(ISERROR(INDIRECT((ADDRESS(MATCH($C3,Этап2!$C:$C,0),8,4,1,"Этап2")))),"-",INDIRECT((ADDRESS(MATCH($C3,Этап2!$C:$C,0),8,4,1,"Этап2"))))</f>
        <v>70</v>
      </c>
      <c r="N3" s="36">
        <f ca="1">IF(ISERROR(INDIRECT((ADDRESS(MATCH($C3,Этап3!$C:$C,0),8,4,1,"Этап3")))),"-",INDIRECT((ADDRESS(MATCH($C3,Этап3!$C:$C,0),8,4,1,"Этап3"))))</f>
        <v>66</v>
      </c>
      <c r="O3" s="46" t="str">
        <f ca="1">IF(ISERROR(INDIRECT((ADDRESS(MATCH($C3,Этап4!$C:$C,0),8,4,1,"Этап4")))),"-",INDIRECT((ADDRESS(MATCH($C3,Этап4!$C:$C,0),8,4,1,"Этап4"))))</f>
        <v>-</v>
      </c>
    </row>
    <row r="4" spans="1:15" s="22" customFormat="1" ht="11.25">
      <c r="A4" s="61">
        <v>3</v>
      </c>
      <c r="B4" s="41">
        <v>146</v>
      </c>
      <c r="C4" s="17" t="s">
        <v>54</v>
      </c>
      <c r="D4" s="68" t="s">
        <v>55</v>
      </c>
      <c r="E4" s="70"/>
      <c r="F4" s="43">
        <v>33</v>
      </c>
      <c r="G4" s="73" t="s">
        <v>74</v>
      </c>
      <c r="H4" s="18">
        <v>100</v>
      </c>
      <c r="I4" s="19">
        <f t="shared" si="0"/>
        <v>100</v>
      </c>
      <c r="J4" s="20">
        <f t="shared" si="1"/>
        <v>1</v>
      </c>
      <c r="K4" s="21">
        <f t="shared" si="2"/>
        <v>100</v>
      </c>
      <c r="L4" s="36" t="str">
        <f ca="1">IF(ISERROR(INDIRECT((ADDRESS(MATCH($C4,Этап1!$C:$C,0),8,4,1,"Этап1")))),"-",INDIRECT((ADDRESS(MATCH($C4,Этап1!$C:$C,0),8,4,1,"Этап1"))))</f>
        <v>-</v>
      </c>
      <c r="M4" s="36">
        <f ca="1">IF(ISERROR(INDIRECT((ADDRESS(MATCH($C4,Этап2!$C:$C,0),8,4,1,"Этап2")))),"-",INDIRECT((ADDRESS(MATCH($C4,Этап2!$C:$C,0),8,4,1,"Этап2"))))</f>
        <v>100</v>
      </c>
      <c r="N4" s="36" t="str">
        <f ca="1">IF(ISERROR(INDIRECT((ADDRESS(MATCH($C4,Этап3!$C:$C,0),8,4,1,"Этап3")))),"-",INDIRECT((ADDRESS(MATCH($C4,Этап3!$C:$C,0),8,4,1,"Этап3"))))</f>
        <v>-</v>
      </c>
      <c r="O4" s="46" t="str">
        <f ca="1">IF(ISERROR(INDIRECT((ADDRESS(MATCH($C4,Этап4!$C:$C,0),8,4,1,"Этап4")))),"-",INDIRECT((ADDRESS(MATCH($C4,Этап4!$C:$C,0),8,4,1,"Этап4"))))</f>
        <v>-</v>
      </c>
    </row>
    <row r="5" spans="1:15" s="22" customFormat="1" ht="11.25">
      <c r="A5" s="25">
        <v>4</v>
      </c>
      <c r="B5" s="34">
        <v>2664</v>
      </c>
      <c r="C5" s="30" t="s">
        <v>81</v>
      </c>
      <c r="D5" s="30" t="s">
        <v>204</v>
      </c>
      <c r="E5" s="50"/>
      <c r="F5" s="34">
        <v>32</v>
      </c>
      <c r="G5" s="30" t="s">
        <v>74</v>
      </c>
      <c r="H5" s="18">
        <v>92</v>
      </c>
      <c r="I5" s="19">
        <f t="shared" si="0"/>
        <v>92</v>
      </c>
      <c r="J5" s="20">
        <f t="shared" si="1"/>
        <v>1</v>
      </c>
      <c r="K5" s="21">
        <f t="shared" si="2"/>
        <v>92</v>
      </c>
      <c r="L5" s="36">
        <f ca="1">IF(ISERROR(INDIRECT((ADDRESS(MATCH($C5,Этап1!$C:$C,0),8,4,1,"Этап1")))),"-",INDIRECT((ADDRESS(MATCH($C5,Этап1!$C:$C,0),8,4,1,"Этап1"))))</f>
        <v>92</v>
      </c>
      <c r="M5" s="36" t="str">
        <f ca="1">IF(ISERROR(INDIRECT((ADDRESS(MATCH($C5,Этап2!$C:$C,0),8,4,1,"Этап2")))),"-",INDIRECT((ADDRESS(MATCH($C5,Этап2!$C:$C,0),8,4,1,"Этап2"))))</f>
        <v>-</v>
      </c>
      <c r="N5" s="36" t="str">
        <f ca="1">IF(ISERROR(INDIRECT((ADDRESS(MATCH($C5,Этап3!$C:$C,0),8,4,1,"Этап3")))),"-",INDIRECT((ADDRESS(MATCH($C5,Этап3!$C:$C,0),8,4,1,"Этап3"))))</f>
        <v>-</v>
      </c>
      <c r="O5" s="46" t="str">
        <f ca="1">IF(ISERROR(INDIRECT((ADDRESS(MATCH($C5,Этап4!$C:$C,0),8,4,1,"Этап4")))),"-",INDIRECT((ADDRESS(MATCH($C5,Этап4!$C:$C,0),8,4,1,"Этап4"))))</f>
        <v>-</v>
      </c>
    </row>
    <row r="6" spans="1:15" ht="11.25">
      <c r="A6" s="25">
        <v>5</v>
      </c>
      <c r="B6" s="34">
        <v>5688</v>
      </c>
      <c r="C6" s="30" t="s">
        <v>275</v>
      </c>
      <c r="D6" s="30"/>
      <c r="E6" s="50"/>
      <c r="F6" s="34"/>
      <c r="G6" s="30"/>
      <c r="H6" s="18">
        <v>92</v>
      </c>
      <c r="I6" s="19">
        <f t="shared" si="0"/>
        <v>92</v>
      </c>
      <c r="J6" s="20">
        <f t="shared" si="1"/>
        <v>1</v>
      </c>
      <c r="K6" s="21">
        <f t="shared" si="2"/>
        <v>92</v>
      </c>
      <c r="L6" s="36" t="str">
        <f ca="1">IF(ISERROR(INDIRECT((ADDRESS(MATCH($C6,Этап1!$C:$C,0),8,4,1,"Этап1")))),"-",INDIRECT((ADDRESS(MATCH($C6,Этап1!$C:$C,0),8,4,1,"Этап1"))))</f>
        <v>-</v>
      </c>
      <c r="M6" s="36" t="str">
        <f ca="1">IF(ISERROR(INDIRECT((ADDRESS(MATCH($C6,Этап2!$C:$C,0),8,4,1,"Этап2")))),"-",INDIRECT((ADDRESS(MATCH($C6,Этап2!$C:$C,0),8,4,1,"Этап2"))))</f>
        <v>-</v>
      </c>
      <c r="N6" s="36">
        <f ca="1">IF(ISERROR(INDIRECT((ADDRESS(MATCH($C6,Этап3!$C:$C,0),8,4,1,"Этап3")))),"-",INDIRECT((ADDRESS(MATCH($C6,Этап3!$C:$C,0),8,4,1,"Этап3"))))</f>
        <v>92</v>
      </c>
      <c r="O6" s="46" t="str">
        <f ca="1">IF(ISERROR(INDIRECT((ADDRESS(MATCH($C6,Этап4!$C:$C,0),8,4,1,"Этап4")))),"-",INDIRECT((ADDRESS(MATCH($C6,Этап4!$C:$C,0),8,4,1,"Этап4"))))</f>
        <v>-</v>
      </c>
    </row>
    <row r="7" spans="1:15" ht="11.25">
      <c r="A7" s="25">
        <v>6</v>
      </c>
      <c r="B7" s="34">
        <v>166</v>
      </c>
      <c r="C7" s="30" t="s">
        <v>346</v>
      </c>
      <c r="D7" s="30" t="s">
        <v>347</v>
      </c>
      <c r="E7" s="50" t="s">
        <v>348</v>
      </c>
      <c r="F7" s="34">
        <v>31</v>
      </c>
      <c r="G7" s="30" t="s">
        <v>349</v>
      </c>
      <c r="H7" s="18">
        <v>92</v>
      </c>
      <c r="I7" s="19">
        <f t="shared" si="0"/>
        <v>92</v>
      </c>
      <c r="J7" s="20">
        <f t="shared" si="1"/>
        <v>1</v>
      </c>
      <c r="K7" s="21">
        <f t="shared" si="2"/>
        <v>92</v>
      </c>
      <c r="L7" s="36" t="str">
        <f ca="1">IF(ISERROR(INDIRECT((ADDRESS(MATCH($C7,Этап1!$C:$C,0),8,4,1,"Этап1")))),"-",INDIRECT((ADDRESS(MATCH($C7,Этап1!$C:$C,0),8,4,1,"Этап1"))))</f>
        <v>-</v>
      </c>
      <c r="M7" s="36" t="str">
        <f ca="1">IF(ISERROR(INDIRECT((ADDRESS(MATCH($C7,Этап2!$C:$C,0),8,4,1,"Этап2")))),"-",INDIRECT((ADDRESS(MATCH($C7,Этап2!$C:$C,0),8,4,1,"Этап2"))))</f>
        <v>-</v>
      </c>
      <c r="N7" s="36" t="str">
        <f ca="1">IF(ISERROR(INDIRECT((ADDRESS(MATCH($C7,Этап3!$C:$C,0),8,4,1,"Этап3")))),"-",INDIRECT((ADDRESS(MATCH($C7,Этап3!$C:$C,0),8,4,1,"Этап3"))))</f>
        <v>-</v>
      </c>
      <c r="O7" s="46">
        <f ca="1">IF(ISERROR(INDIRECT((ADDRESS(MATCH($C7,Этап4!$C:$C,0),8,4,1,"Этап4")))),"-",INDIRECT((ADDRESS(MATCH($C7,Этап4!$C:$C,0),8,4,1,"Этап4"))))</f>
        <v>92</v>
      </c>
    </row>
    <row r="8" spans="1:15" ht="11.25">
      <c r="A8" s="25">
        <v>7</v>
      </c>
      <c r="B8" s="34">
        <v>296</v>
      </c>
      <c r="C8" s="30" t="s">
        <v>350</v>
      </c>
      <c r="D8" s="30" t="s">
        <v>351</v>
      </c>
      <c r="E8" s="50" t="s">
        <v>301</v>
      </c>
      <c r="F8" s="34">
        <v>32</v>
      </c>
      <c r="G8" s="30" t="s">
        <v>87</v>
      </c>
      <c r="H8" s="18">
        <v>86</v>
      </c>
      <c r="I8" s="19">
        <f t="shared" si="0"/>
        <v>86</v>
      </c>
      <c r="J8" s="20">
        <f t="shared" si="1"/>
        <v>1</v>
      </c>
      <c r="K8" s="21">
        <f t="shared" si="2"/>
        <v>86</v>
      </c>
      <c r="L8" s="36" t="str">
        <f ca="1">IF(ISERROR(INDIRECT((ADDRESS(MATCH($C8,Этап1!$C:$C,0),8,4,1,"Этап1")))),"-",INDIRECT((ADDRESS(MATCH($C8,Этап1!$C:$C,0),8,4,1,"Этап1"))))</f>
        <v>-</v>
      </c>
      <c r="M8" s="36" t="str">
        <f ca="1">IF(ISERROR(INDIRECT((ADDRESS(MATCH($C8,Этап2!$C:$C,0),8,4,1,"Этап2")))),"-",INDIRECT((ADDRESS(MATCH($C8,Этап2!$C:$C,0),8,4,1,"Этап2"))))</f>
        <v>-</v>
      </c>
      <c r="N8" s="36" t="str">
        <f ca="1">IF(ISERROR(INDIRECT((ADDRESS(MATCH($C8,Этап3!$C:$C,0),8,4,1,"Этап3")))),"-",INDIRECT((ADDRESS(MATCH($C8,Этап3!$C:$C,0),8,4,1,"Этап3"))))</f>
        <v>-</v>
      </c>
      <c r="O8" s="46">
        <f ca="1">IF(ISERROR(INDIRECT((ADDRESS(MATCH($C8,Этап4!$C:$C,0),8,4,1,"Этап4")))),"-",INDIRECT((ADDRESS(MATCH($C8,Этап4!$C:$C,0),8,4,1,"Этап4"))))</f>
        <v>86</v>
      </c>
    </row>
    <row r="9" spans="1:15" ht="11.25">
      <c r="A9" s="25">
        <v>8</v>
      </c>
      <c r="B9" s="34">
        <v>5555</v>
      </c>
      <c r="C9" s="30" t="s">
        <v>129</v>
      </c>
      <c r="D9" s="30" t="s">
        <v>200</v>
      </c>
      <c r="E9" s="50" t="s">
        <v>201</v>
      </c>
      <c r="F9" s="34">
        <v>19</v>
      </c>
      <c r="G9" s="30" t="s">
        <v>74</v>
      </c>
      <c r="H9" s="18">
        <v>86</v>
      </c>
      <c r="I9" s="19">
        <f t="shared" si="0"/>
        <v>86</v>
      </c>
      <c r="J9" s="20">
        <f t="shared" si="1"/>
        <v>1</v>
      </c>
      <c r="K9" s="21">
        <f t="shared" si="2"/>
        <v>86</v>
      </c>
      <c r="L9" s="36" t="str">
        <f ca="1">IF(ISERROR(INDIRECT((ADDRESS(MATCH($C9,Этап1!$C:$C,0),8,4,1,"Этап1")))),"-",INDIRECT((ADDRESS(MATCH($C9,Этап1!$C:$C,0),8,4,1,"Этап1"))))</f>
        <v>-</v>
      </c>
      <c r="M9" s="36">
        <f ca="1">IF(ISERROR(INDIRECT((ADDRESS(MATCH($C9,Этап2!$C:$C,0),8,4,1,"Этап2")))),"-",INDIRECT((ADDRESS(MATCH($C9,Этап2!$C:$C,0),8,4,1,"Этап2"))))</f>
        <v>86</v>
      </c>
      <c r="N9" s="36" t="str">
        <f ca="1">IF(ISERROR(INDIRECT((ADDRESS(MATCH($C9,Этап3!$C:$C,0),8,4,1,"Этап3")))),"-",INDIRECT((ADDRESS(MATCH($C9,Этап3!$C:$C,0),8,4,1,"Этап3"))))</f>
        <v>-</v>
      </c>
      <c r="O9" s="46" t="str">
        <f ca="1">IF(ISERROR(INDIRECT((ADDRESS(MATCH($C9,Этап4!$C:$C,0),8,4,1,"Этап4")))),"-",INDIRECT((ADDRESS(MATCH($C9,Этап4!$C:$C,0),8,4,1,"Этап4"))))</f>
        <v>-</v>
      </c>
    </row>
    <row r="10" spans="1:15" ht="11.25">
      <c r="A10" s="25">
        <v>9</v>
      </c>
      <c r="B10" s="25">
        <v>5688</v>
      </c>
      <c r="C10" s="17" t="s">
        <v>198</v>
      </c>
      <c r="D10" s="17" t="s">
        <v>199</v>
      </c>
      <c r="E10" s="50" t="s">
        <v>179</v>
      </c>
      <c r="F10" s="25">
        <v>44</v>
      </c>
      <c r="G10" s="17" t="s">
        <v>74</v>
      </c>
      <c r="H10" s="18">
        <v>86</v>
      </c>
      <c r="I10" s="19">
        <f t="shared" si="0"/>
        <v>86</v>
      </c>
      <c r="J10" s="20">
        <f t="shared" si="1"/>
        <v>1</v>
      </c>
      <c r="K10" s="21">
        <f t="shared" si="2"/>
        <v>86</v>
      </c>
      <c r="L10" s="36" t="str">
        <f ca="1">IF(ISERROR(INDIRECT((ADDRESS(MATCH($C10,Этап1!$C:$C,0),8,4,1,"Этап1")))),"-",INDIRECT((ADDRESS(MATCH($C10,Этап1!$C:$C,0),8,4,1,"Этап1"))))</f>
        <v>-</v>
      </c>
      <c r="M10" s="36" t="str">
        <f ca="1">IF(ISERROR(INDIRECT((ADDRESS(MATCH($C10,Этап2!$C:$C,0),8,4,1,"Этап2")))),"-",INDIRECT((ADDRESS(MATCH($C10,Этап2!$C:$C,0),8,4,1,"Этап2"))))</f>
        <v>-</v>
      </c>
      <c r="N10" s="36">
        <f ca="1">IF(ISERROR(INDIRECT((ADDRESS(MATCH($C10,Этап3!$C:$C,0),8,4,1,"Этап3")))),"-",INDIRECT((ADDRESS(MATCH($C10,Этап3!$C:$C,0),8,4,1,"Этап3"))))</f>
        <v>86</v>
      </c>
      <c r="O10" s="46" t="str">
        <f ca="1">IF(ISERROR(INDIRECT((ADDRESS(MATCH($C10,Этап4!$C:$C,0),8,4,1,"Этап4")))),"-",INDIRECT((ADDRESS(MATCH($C10,Этап4!$C:$C,0),8,4,1,"Этап4"))))</f>
        <v>-</v>
      </c>
    </row>
    <row r="11" spans="1:15" ht="11.25">
      <c r="A11" s="25">
        <v>10</v>
      </c>
      <c r="B11" s="34">
        <v>0</v>
      </c>
      <c r="C11" s="30" t="s">
        <v>130</v>
      </c>
      <c r="D11" s="30"/>
      <c r="E11" s="50"/>
      <c r="F11" s="34">
        <v>33</v>
      </c>
      <c r="G11" s="30" t="s">
        <v>91</v>
      </c>
      <c r="H11" s="18">
        <v>82</v>
      </c>
      <c r="I11" s="19">
        <f t="shared" si="0"/>
        <v>82</v>
      </c>
      <c r="J11" s="20">
        <f t="shared" si="1"/>
        <v>1</v>
      </c>
      <c r="K11" s="21">
        <f t="shared" si="2"/>
        <v>82</v>
      </c>
      <c r="L11" s="36" t="str">
        <f ca="1">IF(ISERROR(INDIRECT((ADDRESS(MATCH($C11,Этап1!$C:$C,0),8,4,1,"Этап1")))),"-",INDIRECT((ADDRESS(MATCH($C11,Этап1!$C:$C,0),8,4,1,"Этап1"))))</f>
        <v>-</v>
      </c>
      <c r="M11" s="36">
        <f ca="1">IF(ISERROR(INDIRECT((ADDRESS(MATCH($C11,Этап2!$C:$C,0),8,4,1,"Этап2")))),"-",INDIRECT((ADDRESS(MATCH($C11,Этап2!$C:$C,0),8,4,1,"Этап2"))))</f>
        <v>82</v>
      </c>
      <c r="N11" s="36" t="str">
        <f ca="1">IF(ISERROR(INDIRECT((ADDRESS(MATCH($C11,Этап3!$C:$C,0),8,4,1,"Этап3")))),"-",INDIRECT((ADDRESS(MATCH($C11,Этап3!$C:$C,0),8,4,1,"Этап3"))))</f>
        <v>-</v>
      </c>
      <c r="O11" s="46" t="str">
        <f ca="1">IF(ISERROR(INDIRECT((ADDRESS(MATCH($C11,Этап4!$C:$C,0),8,4,1,"Этап4")))),"-",INDIRECT((ADDRESS(MATCH($C11,Этап4!$C:$C,0),8,4,1,"Этап4"))))</f>
        <v>-</v>
      </c>
    </row>
    <row r="12" spans="1:15" ht="11.25">
      <c r="A12" s="25">
        <v>11</v>
      </c>
      <c r="B12" s="34">
        <v>5197</v>
      </c>
      <c r="C12" s="30" t="s">
        <v>276</v>
      </c>
      <c r="D12" s="30"/>
      <c r="E12" s="50"/>
      <c r="F12" s="34"/>
      <c r="G12" s="30"/>
      <c r="H12" s="18">
        <v>82</v>
      </c>
      <c r="I12" s="19">
        <f t="shared" si="0"/>
        <v>82</v>
      </c>
      <c r="J12" s="20">
        <f t="shared" si="1"/>
        <v>1</v>
      </c>
      <c r="K12" s="21">
        <f t="shared" si="2"/>
        <v>82</v>
      </c>
      <c r="L12" s="36" t="str">
        <f ca="1">IF(ISERROR(INDIRECT((ADDRESS(MATCH($C12,Этап1!$C:$C,0),8,4,1,"Этап1")))),"-",INDIRECT((ADDRESS(MATCH($C12,Этап1!$C:$C,0),8,4,1,"Этап1"))))</f>
        <v>-</v>
      </c>
      <c r="M12" s="36" t="str">
        <f ca="1">IF(ISERROR(INDIRECT((ADDRESS(MATCH($C12,Этап2!$C:$C,0),8,4,1,"Этап2")))),"-",INDIRECT((ADDRESS(MATCH($C12,Этап2!$C:$C,0),8,4,1,"Этап2"))))</f>
        <v>-</v>
      </c>
      <c r="N12" s="36">
        <f ca="1">IF(ISERROR(INDIRECT((ADDRESS(MATCH($C12,Этап3!$C:$C,0),8,4,1,"Этап3")))),"-",INDIRECT((ADDRESS(MATCH($C12,Этап3!$C:$C,0),8,4,1,"Этап3"))))</f>
        <v>82</v>
      </c>
      <c r="O12" s="46" t="str">
        <f ca="1">IF(ISERROR(INDIRECT((ADDRESS(MATCH($C12,Этап4!$C:$C,0),8,4,1,"Этап4")))),"-",INDIRECT((ADDRESS(MATCH($C12,Этап4!$C:$C,0),8,4,1,"Этап4"))))</f>
        <v>-</v>
      </c>
    </row>
    <row r="13" spans="1:15" ht="11.25">
      <c r="A13" s="25">
        <v>12</v>
      </c>
      <c r="B13" s="34">
        <v>5197</v>
      </c>
      <c r="C13" s="30" t="s">
        <v>202</v>
      </c>
      <c r="D13" s="30" t="s">
        <v>203</v>
      </c>
      <c r="E13" s="50"/>
      <c r="F13" s="34">
        <v>27</v>
      </c>
      <c r="G13" s="30" t="s">
        <v>74</v>
      </c>
      <c r="H13" s="18">
        <v>78</v>
      </c>
      <c r="I13" s="19">
        <f t="shared" si="0"/>
        <v>78</v>
      </c>
      <c r="J13" s="20">
        <f t="shared" si="1"/>
        <v>1</v>
      </c>
      <c r="K13" s="21">
        <f t="shared" si="2"/>
        <v>78</v>
      </c>
      <c r="L13" s="36" t="str">
        <f ca="1">IF(ISERROR(INDIRECT((ADDRESS(MATCH($C13,Этап1!$C:$C,0),8,4,1,"Этап1")))),"-",INDIRECT((ADDRESS(MATCH($C13,Этап1!$C:$C,0),8,4,1,"Этап1"))))</f>
        <v>-</v>
      </c>
      <c r="M13" s="36" t="str">
        <f ca="1">IF(ISERROR(INDIRECT((ADDRESS(MATCH($C13,Этап2!$C:$C,0),8,4,1,"Этап2")))),"-",INDIRECT((ADDRESS(MATCH($C13,Этап2!$C:$C,0),8,4,1,"Этап2"))))</f>
        <v>-</v>
      </c>
      <c r="N13" s="36">
        <f ca="1">IF(ISERROR(INDIRECT((ADDRESS(MATCH($C13,Этап3!$C:$C,0),8,4,1,"Этап3")))),"-",INDIRECT((ADDRESS(MATCH($C13,Этап3!$C:$C,0),8,4,1,"Этап3"))))</f>
        <v>78</v>
      </c>
      <c r="O13" s="46" t="str">
        <f ca="1">IF(ISERROR(INDIRECT((ADDRESS(MATCH($C13,Этап4!$C:$C,0),8,4,1,"Этап4")))),"-",INDIRECT((ADDRESS(MATCH($C13,Этап4!$C:$C,0),8,4,1,"Этап4"))))</f>
        <v>-</v>
      </c>
    </row>
    <row r="14" spans="1:15" ht="11.25">
      <c r="A14" s="25">
        <v>13</v>
      </c>
      <c r="B14" s="34">
        <v>0</v>
      </c>
      <c r="C14" s="30" t="s">
        <v>131</v>
      </c>
      <c r="D14" s="30"/>
      <c r="E14" s="50"/>
      <c r="F14" s="34">
        <v>28</v>
      </c>
      <c r="G14" s="30" t="s">
        <v>74</v>
      </c>
      <c r="H14" s="18">
        <v>78</v>
      </c>
      <c r="I14" s="19">
        <f t="shared" si="0"/>
        <v>78</v>
      </c>
      <c r="J14" s="20">
        <f t="shared" si="1"/>
        <v>1</v>
      </c>
      <c r="K14" s="21">
        <f t="shared" si="2"/>
        <v>78</v>
      </c>
      <c r="L14" s="36" t="str">
        <f ca="1">IF(ISERROR(INDIRECT((ADDRESS(MATCH($C14,Этап1!$C:$C,0),8,4,1,"Этап1")))),"-",INDIRECT((ADDRESS(MATCH($C14,Этап1!$C:$C,0),8,4,1,"Этап1"))))</f>
        <v>-</v>
      </c>
      <c r="M14" s="36">
        <f ca="1">IF(ISERROR(INDIRECT((ADDRESS(MATCH($C14,Этап2!$C:$C,0),8,4,1,"Этап2")))),"-",INDIRECT((ADDRESS(MATCH($C14,Этап2!$C:$C,0),8,4,1,"Этап2"))))</f>
        <v>78</v>
      </c>
      <c r="N14" s="36" t="str">
        <f ca="1">IF(ISERROR(INDIRECT((ADDRESS(MATCH($C14,Этап3!$C:$C,0),8,4,1,"Этап3")))),"-",INDIRECT((ADDRESS(MATCH($C14,Этап3!$C:$C,0),8,4,1,"Этап3"))))</f>
        <v>-</v>
      </c>
      <c r="O14" s="46" t="str">
        <f ca="1">IF(ISERROR(INDIRECT((ADDRESS(MATCH($C14,Этап4!$C:$C,0),8,4,1,"Этап4")))),"-",INDIRECT((ADDRESS(MATCH($C14,Этап4!$C:$C,0),8,4,1,"Этап4"))))</f>
        <v>-</v>
      </c>
    </row>
    <row r="15" spans="1:15" ht="11.25">
      <c r="A15" s="25">
        <v>14</v>
      </c>
      <c r="B15" s="34">
        <v>5403</v>
      </c>
      <c r="C15" s="30" t="s">
        <v>132</v>
      </c>
      <c r="D15" s="30"/>
      <c r="E15" s="50"/>
      <c r="F15" s="34">
        <v>39</v>
      </c>
      <c r="G15" s="30" t="s">
        <v>133</v>
      </c>
      <c r="H15" s="18">
        <v>74</v>
      </c>
      <c r="I15" s="19">
        <f t="shared" si="0"/>
        <v>74</v>
      </c>
      <c r="J15" s="20">
        <f t="shared" si="1"/>
        <v>1</v>
      </c>
      <c r="K15" s="21">
        <f t="shared" si="2"/>
        <v>74</v>
      </c>
      <c r="L15" s="36" t="str">
        <f ca="1">IF(ISERROR(INDIRECT((ADDRESS(MATCH($C15,Этап1!$C:$C,0),8,4,1,"Этап1")))),"-",INDIRECT((ADDRESS(MATCH($C15,Этап1!$C:$C,0),8,4,1,"Этап1"))))</f>
        <v>-</v>
      </c>
      <c r="M15" s="36">
        <f ca="1">IF(ISERROR(INDIRECT((ADDRESS(MATCH($C15,Этап2!$C:$C,0),8,4,1,"Этап2")))),"-",INDIRECT((ADDRESS(MATCH($C15,Этап2!$C:$C,0),8,4,1,"Этап2"))))</f>
        <v>74</v>
      </c>
      <c r="N15" s="36" t="str">
        <f ca="1">IF(ISERROR(INDIRECT((ADDRESS(MATCH($C15,Этап3!$C:$C,0),8,4,1,"Этап3")))),"-",INDIRECT((ADDRESS(MATCH($C15,Этап3!$C:$C,0),8,4,1,"Этап3"))))</f>
        <v>-</v>
      </c>
      <c r="O15" s="46" t="str">
        <f ca="1">IF(ISERROR(INDIRECT((ADDRESS(MATCH($C15,Этап4!$C:$C,0),8,4,1,"Этап4")))),"-",INDIRECT((ADDRESS(MATCH($C15,Этап4!$C:$C,0),8,4,1,"Этап4"))))</f>
        <v>-</v>
      </c>
    </row>
    <row r="16" spans="1:15" ht="11.25">
      <c r="A16" s="25">
        <v>15</v>
      </c>
      <c r="B16" s="34">
        <v>4780</v>
      </c>
      <c r="C16" s="30" t="s">
        <v>277</v>
      </c>
      <c r="D16" s="30"/>
      <c r="E16" s="50"/>
      <c r="F16" s="34"/>
      <c r="G16" s="30"/>
      <c r="H16" s="18">
        <v>74</v>
      </c>
      <c r="I16" s="19">
        <f t="shared" si="0"/>
        <v>74</v>
      </c>
      <c r="J16" s="20">
        <f t="shared" si="1"/>
        <v>1</v>
      </c>
      <c r="K16" s="21">
        <f t="shared" si="2"/>
        <v>74</v>
      </c>
      <c r="L16" s="36" t="str">
        <f ca="1">IF(ISERROR(INDIRECT((ADDRESS(MATCH($C16,Этап1!$C:$C,0),8,4,1,"Этап1")))),"-",INDIRECT((ADDRESS(MATCH($C16,Этап1!$C:$C,0),8,4,1,"Этап1"))))</f>
        <v>-</v>
      </c>
      <c r="M16" s="36" t="str">
        <f ca="1">IF(ISERROR(INDIRECT((ADDRESS(MATCH($C16,Этап2!$C:$C,0),8,4,1,"Этап2")))),"-",INDIRECT((ADDRESS(MATCH($C16,Этап2!$C:$C,0),8,4,1,"Этап2"))))</f>
        <v>-</v>
      </c>
      <c r="N16" s="36">
        <f ca="1">IF(ISERROR(INDIRECT((ADDRESS(MATCH($C16,Этап3!$C:$C,0),8,4,1,"Этап3")))),"-",INDIRECT((ADDRESS(MATCH($C16,Этап3!$C:$C,0),8,4,1,"Этап3"))))</f>
        <v>74</v>
      </c>
      <c r="O16" s="46" t="str">
        <f ca="1">IF(ISERROR(INDIRECT((ADDRESS(MATCH($C16,Этап4!$C:$C,0),8,4,1,"Этап4")))),"-",INDIRECT((ADDRESS(MATCH($C16,Этап4!$C:$C,0),8,4,1,"Этап4"))))</f>
        <v>-</v>
      </c>
    </row>
    <row r="17" spans="1:15" ht="11.25">
      <c r="A17" s="25">
        <v>16</v>
      </c>
      <c r="B17" s="34">
        <v>0</v>
      </c>
      <c r="C17" s="30" t="s">
        <v>278</v>
      </c>
      <c r="D17" s="30"/>
      <c r="E17" s="50"/>
      <c r="F17" s="34"/>
      <c r="G17" s="30"/>
      <c r="H17" s="18">
        <v>70</v>
      </c>
      <c r="I17" s="19">
        <f t="shared" si="0"/>
        <v>70</v>
      </c>
      <c r="J17" s="20">
        <f t="shared" si="1"/>
        <v>1</v>
      </c>
      <c r="K17" s="21">
        <f t="shared" si="2"/>
        <v>70</v>
      </c>
      <c r="L17" s="36" t="str">
        <f ca="1">IF(ISERROR(INDIRECT((ADDRESS(MATCH($C17,Этап1!$C:$C,0),8,4,1,"Этап1")))),"-",INDIRECT((ADDRESS(MATCH($C17,Этап1!$C:$C,0),8,4,1,"Этап1"))))</f>
        <v>-</v>
      </c>
      <c r="M17" s="36" t="str">
        <f ca="1">IF(ISERROR(INDIRECT((ADDRESS(MATCH($C17,Этап2!$C:$C,0),8,4,1,"Этап2")))),"-",INDIRECT((ADDRESS(MATCH($C17,Этап2!$C:$C,0),8,4,1,"Этап2"))))</f>
        <v>-</v>
      </c>
      <c r="N17" s="36">
        <f ca="1">IF(ISERROR(INDIRECT((ADDRESS(MATCH($C17,Этап3!$C:$C,0),8,4,1,"Этап3")))),"-",INDIRECT((ADDRESS(MATCH($C17,Этап3!$C:$C,0),8,4,1,"Этап3"))))</f>
        <v>70</v>
      </c>
      <c r="O17" s="46" t="str">
        <f ca="1">IF(ISERROR(INDIRECT((ADDRESS(MATCH($C17,Этап4!$C:$C,0),8,4,1,"Этап4")))),"-",INDIRECT((ADDRESS(MATCH($C17,Этап4!$C:$C,0),8,4,1,"Этап4"))))</f>
        <v>-</v>
      </c>
    </row>
    <row r="18" spans="1:15" ht="11.25">
      <c r="A18" s="25">
        <v>17</v>
      </c>
      <c r="B18" s="34">
        <v>0</v>
      </c>
      <c r="C18" s="30" t="s">
        <v>135</v>
      </c>
      <c r="D18" s="30"/>
      <c r="E18" s="50"/>
      <c r="F18" s="34">
        <v>31</v>
      </c>
      <c r="G18" s="30"/>
      <c r="H18" s="18">
        <v>66</v>
      </c>
      <c r="I18" s="19">
        <f t="shared" si="0"/>
        <v>66</v>
      </c>
      <c r="J18" s="20">
        <f t="shared" si="1"/>
        <v>1</v>
      </c>
      <c r="K18" s="21">
        <f t="shared" si="2"/>
        <v>66</v>
      </c>
      <c r="L18" s="36" t="str">
        <f ca="1">IF(ISERROR(INDIRECT((ADDRESS(MATCH($C18,Этап1!$C:$C,0),8,4,1,"Этап1")))),"-",INDIRECT((ADDRESS(MATCH($C18,Этап1!$C:$C,0),8,4,1,"Этап1"))))</f>
        <v>-</v>
      </c>
      <c r="M18" s="36">
        <f ca="1">IF(ISERROR(INDIRECT((ADDRESS(MATCH($C18,Этап2!$C:$C,0),8,4,1,"Этап2")))),"-",INDIRECT((ADDRESS(MATCH($C18,Этап2!$C:$C,0),8,4,1,"Этап2"))))</f>
        <v>66</v>
      </c>
      <c r="N18" s="36" t="str">
        <f ca="1">IF(ISERROR(INDIRECT((ADDRESS(MATCH($C18,Этап3!$C:$C,0),8,4,1,"Этап3")))),"-",INDIRECT((ADDRESS(MATCH($C18,Этап3!$C:$C,0),8,4,1,"Этап3"))))</f>
        <v>-</v>
      </c>
      <c r="O18" s="46" t="str">
        <f ca="1">IF(ISERROR(INDIRECT((ADDRESS(MATCH($C18,Этап4!$C:$C,0),8,4,1,"Этап4")))),"-",INDIRECT((ADDRESS(MATCH($C18,Этап4!$C:$C,0),8,4,1,"Этап4"))))</f>
        <v>-</v>
      </c>
    </row>
    <row r="19" spans="1:15" ht="11.25">
      <c r="A19" s="25">
        <v>18</v>
      </c>
      <c r="B19" s="34">
        <v>0</v>
      </c>
      <c r="C19" s="30" t="s">
        <v>279</v>
      </c>
      <c r="D19" s="30"/>
      <c r="E19" s="50"/>
      <c r="F19" s="34"/>
      <c r="G19" s="30"/>
      <c r="H19" s="18">
        <v>62</v>
      </c>
      <c r="I19" s="19">
        <f t="shared" si="0"/>
        <v>62</v>
      </c>
      <c r="J19" s="20">
        <f t="shared" si="1"/>
        <v>1</v>
      </c>
      <c r="K19" s="21">
        <f t="shared" si="2"/>
        <v>62</v>
      </c>
      <c r="L19" s="36" t="str">
        <f ca="1">IF(ISERROR(INDIRECT((ADDRESS(MATCH($C19,Этап1!$C:$C,0),8,4,1,"Этап1")))),"-",INDIRECT((ADDRESS(MATCH($C19,Этап1!$C:$C,0),8,4,1,"Этап1"))))</f>
        <v>-</v>
      </c>
      <c r="M19" s="36" t="str">
        <f ca="1">IF(ISERROR(INDIRECT((ADDRESS(MATCH($C19,Этап2!$C:$C,0),8,4,1,"Этап2")))),"-",INDIRECT((ADDRESS(MATCH($C19,Этап2!$C:$C,0),8,4,1,"Этап2"))))</f>
        <v>-</v>
      </c>
      <c r="N19" s="36">
        <f ca="1">IF(ISERROR(INDIRECT((ADDRESS(MATCH($C19,Этап3!$C:$C,0),8,4,1,"Этап3")))),"-",INDIRECT((ADDRESS(MATCH($C19,Этап3!$C:$C,0),8,4,1,"Этап3"))))</f>
        <v>62</v>
      </c>
      <c r="O19" s="46" t="str">
        <f ca="1">IF(ISERROR(INDIRECT((ADDRESS(MATCH($C19,Этап4!$C:$C,0),8,4,1,"Этап4")))),"-",INDIRECT((ADDRESS(MATCH($C19,Этап4!$C:$C,0),8,4,1,"Этап4"))))</f>
        <v>-</v>
      </c>
    </row>
    <row r="20" spans="1:15" ht="11.25">
      <c r="A20" s="25">
        <v>19</v>
      </c>
      <c r="B20" s="34">
        <v>0</v>
      </c>
      <c r="C20" s="30" t="s">
        <v>136</v>
      </c>
      <c r="D20" s="30"/>
      <c r="E20" s="50"/>
      <c r="F20" s="34"/>
      <c r="G20" s="30"/>
      <c r="H20" s="18">
        <v>62</v>
      </c>
      <c r="I20" s="19">
        <f t="shared" si="0"/>
        <v>62</v>
      </c>
      <c r="J20" s="20">
        <f t="shared" si="1"/>
        <v>1</v>
      </c>
      <c r="K20" s="21">
        <f t="shared" si="2"/>
        <v>62</v>
      </c>
      <c r="L20" s="36" t="str">
        <f ca="1">IF(ISERROR(INDIRECT((ADDRESS(MATCH($C20,Этап1!$C:$C,0),8,4,1,"Этап1")))),"-",INDIRECT((ADDRESS(MATCH($C20,Этап1!$C:$C,0),8,4,1,"Этап1"))))</f>
        <v>-</v>
      </c>
      <c r="M20" s="36">
        <f ca="1">IF(ISERROR(INDIRECT((ADDRESS(MATCH($C20,Этап2!$C:$C,0),8,4,1,"Этап2")))),"-",INDIRECT((ADDRESS(MATCH($C20,Этап2!$C:$C,0),8,4,1,"Этап2"))))</f>
        <v>62</v>
      </c>
      <c r="N20" s="36" t="str">
        <f ca="1">IF(ISERROR(INDIRECT((ADDRESS(MATCH($C20,Этап3!$C:$C,0),8,4,1,"Этап3")))),"-",INDIRECT((ADDRESS(MATCH($C20,Этап3!$C:$C,0),8,4,1,"Этап3"))))</f>
        <v>-</v>
      </c>
      <c r="O20" s="46" t="str">
        <f ca="1">IF(ISERROR(INDIRECT((ADDRESS(MATCH($C20,Этап4!$C:$C,0),8,4,1,"Этап4")))),"-",INDIRECT((ADDRESS(MATCH($C20,Этап4!$C:$C,0),8,4,1,"Этап4"))))</f>
        <v>-</v>
      </c>
    </row>
    <row r="21" spans="1:15" ht="11.25">
      <c r="A21" s="25">
        <v>20</v>
      </c>
      <c r="B21" s="34">
        <v>0</v>
      </c>
      <c r="C21" s="30" t="s">
        <v>137</v>
      </c>
      <c r="D21" s="30"/>
      <c r="E21" s="50"/>
      <c r="F21" s="34"/>
      <c r="G21" s="30"/>
      <c r="H21" s="18">
        <v>58</v>
      </c>
      <c r="I21" s="19">
        <f t="shared" si="0"/>
        <v>58</v>
      </c>
      <c r="J21" s="20">
        <f t="shared" si="1"/>
        <v>1</v>
      </c>
      <c r="K21" s="21">
        <f t="shared" si="2"/>
        <v>58</v>
      </c>
      <c r="L21" s="36" t="str">
        <f ca="1">IF(ISERROR(INDIRECT((ADDRESS(MATCH($C21,Этап1!$C:$C,0),8,4,1,"Этап1")))),"-",INDIRECT((ADDRESS(MATCH($C21,Этап1!$C:$C,0),8,4,1,"Этап1"))))</f>
        <v>-</v>
      </c>
      <c r="M21" s="36">
        <f ca="1">IF(ISERROR(INDIRECT((ADDRESS(MATCH($C21,Этап2!$C:$C,0),8,4,1,"Этап2")))),"-",INDIRECT((ADDRESS(MATCH($C21,Этап2!$C:$C,0),8,4,1,"Этап2"))))</f>
        <v>58</v>
      </c>
      <c r="N21" s="36" t="str">
        <f ca="1">IF(ISERROR(INDIRECT((ADDRESS(MATCH($C21,Этап3!$C:$C,0),8,4,1,"Этап3")))),"-",INDIRECT((ADDRESS(MATCH($C21,Этап3!$C:$C,0),8,4,1,"Этап3"))))</f>
        <v>-</v>
      </c>
      <c r="O21" s="46" t="str">
        <f ca="1">IF(ISERROR(INDIRECT((ADDRESS(MATCH($C21,Этап4!$C:$C,0),8,4,1,"Этап4")))),"-",INDIRECT((ADDRESS(MATCH($C21,Этап4!$C:$C,0),8,4,1,"Этап4"))))</f>
        <v>-</v>
      </c>
    </row>
    <row r="22" spans="1:15" ht="11.25">
      <c r="A22" s="25">
        <v>21</v>
      </c>
      <c r="B22" s="34">
        <v>0</v>
      </c>
      <c r="C22" s="30" t="s">
        <v>280</v>
      </c>
      <c r="D22" s="30"/>
      <c r="E22" s="50"/>
      <c r="F22" s="34"/>
      <c r="G22" s="30"/>
      <c r="H22" s="18">
        <v>58</v>
      </c>
      <c r="I22" s="19">
        <f t="shared" si="0"/>
        <v>58</v>
      </c>
      <c r="J22" s="20">
        <f t="shared" si="1"/>
        <v>1</v>
      </c>
      <c r="K22" s="21">
        <f t="shared" si="2"/>
        <v>58</v>
      </c>
      <c r="L22" s="36" t="str">
        <f ca="1">IF(ISERROR(INDIRECT((ADDRESS(MATCH($C22,Этап1!$C:$C,0),8,4,1,"Этап1")))),"-",INDIRECT((ADDRESS(MATCH($C22,Этап1!$C:$C,0),8,4,1,"Этап1"))))</f>
        <v>-</v>
      </c>
      <c r="M22" s="36" t="str">
        <f ca="1">IF(ISERROR(INDIRECT((ADDRESS(MATCH($C22,Этап2!$C:$C,0),8,4,1,"Этап2")))),"-",INDIRECT((ADDRESS(MATCH($C22,Этап2!$C:$C,0),8,4,1,"Этап2"))))</f>
        <v>-</v>
      </c>
      <c r="N22" s="36">
        <f ca="1">IF(ISERROR(INDIRECT((ADDRESS(MATCH($C22,Этап3!$C:$C,0),8,4,1,"Этап3")))),"-",INDIRECT((ADDRESS(MATCH($C22,Этап3!$C:$C,0),8,4,1,"Этап3"))))</f>
        <v>58</v>
      </c>
      <c r="O22" s="46" t="str">
        <f ca="1">IF(ISERROR(INDIRECT((ADDRESS(MATCH($C22,Этап4!$C:$C,0),8,4,1,"Этап4")))),"-",INDIRECT((ADDRESS(MATCH($C22,Этап4!$C:$C,0),8,4,1,"Этап4"))))</f>
        <v>-</v>
      </c>
    </row>
    <row r="23" spans="1:15" ht="11.25">
      <c r="A23" s="25">
        <v>22</v>
      </c>
      <c r="B23" s="34">
        <v>0</v>
      </c>
      <c r="C23" s="30" t="s">
        <v>138</v>
      </c>
      <c r="D23" s="30"/>
      <c r="E23" s="50"/>
      <c r="F23" s="34">
        <v>33</v>
      </c>
      <c r="G23" s="30" t="s">
        <v>91</v>
      </c>
      <c r="H23" s="18">
        <v>55</v>
      </c>
      <c r="I23" s="19">
        <f t="shared" si="0"/>
        <v>55</v>
      </c>
      <c r="J23" s="20">
        <f t="shared" si="1"/>
        <v>1</v>
      </c>
      <c r="K23" s="21">
        <f t="shared" si="2"/>
        <v>55</v>
      </c>
      <c r="L23" s="36" t="str">
        <f ca="1">IF(ISERROR(INDIRECT((ADDRESS(MATCH($C23,Этап1!$C:$C,0),8,4,1,"Этап1")))),"-",INDIRECT((ADDRESS(MATCH($C23,Этап1!$C:$C,0),8,4,1,"Этап1"))))</f>
        <v>-</v>
      </c>
      <c r="M23" s="36">
        <f ca="1">IF(ISERROR(INDIRECT((ADDRESS(MATCH($C23,Этап2!$C:$C,0),8,4,1,"Этап2")))),"-",INDIRECT((ADDRESS(MATCH($C23,Этап2!$C:$C,0),8,4,1,"Этап2"))))</f>
        <v>55</v>
      </c>
      <c r="N23" s="36" t="str">
        <f ca="1">IF(ISERROR(INDIRECT((ADDRESS(MATCH($C23,Этап3!$C:$C,0),8,4,1,"Этап3")))),"-",INDIRECT((ADDRESS(MATCH($C23,Этап3!$C:$C,0),8,4,1,"Этап3"))))</f>
        <v>-</v>
      </c>
      <c r="O23" s="46" t="str">
        <f ca="1">IF(ISERROR(INDIRECT((ADDRESS(MATCH($C23,Этап4!$C:$C,0),8,4,1,"Этап4")))),"-",INDIRECT((ADDRESS(MATCH($C23,Этап4!$C:$C,0),8,4,1,"Этап4"))))</f>
        <v>-</v>
      </c>
    </row>
    <row r="24" spans="1:15" ht="11.25">
      <c r="A24" s="25">
        <v>23</v>
      </c>
      <c r="B24" s="34">
        <v>0</v>
      </c>
      <c r="C24" s="30" t="s">
        <v>281</v>
      </c>
      <c r="D24" s="30"/>
      <c r="E24" s="50"/>
      <c r="F24" s="34"/>
      <c r="G24" s="30"/>
      <c r="H24" s="18">
        <v>55</v>
      </c>
      <c r="I24" s="19">
        <f t="shared" si="0"/>
        <v>55</v>
      </c>
      <c r="J24" s="20">
        <f t="shared" si="1"/>
        <v>1</v>
      </c>
      <c r="K24" s="21">
        <f t="shared" si="2"/>
        <v>55</v>
      </c>
      <c r="L24" s="36" t="str">
        <f ca="1">IF(ISERROR(INDIRECT((ADDRESS(MATCH($C24,Этап1!$C:$C,0),8,4,1,"Этап1")))),"-",INDIRECT((ADDRESS(MATCH($C24,Этап1!$C:$C,0),8,4,1,"Этап1"))))</f>
        <v>-</v>
      </c>
      <c r="M24" s="36" t="str">
        <f ca="1">IF(ISERROR(INDIRECT((ADDRESS(MATCH($C24,Этап2!$C:$C,0),8,4,1,"Этап2")))),"-",INDIRECT((ADDRESS(MATCH($C24,Этап2!$C:$C,0),8,4,1,"Этап2"))))</f>
        <v>-</v>
      </c>
      <c r="N24" s="36">
        <f ca="1">IF(ISERROR(INDIRECT((ADDRESS(MATCH($C24,Этап3!$C:$C,0),8,4,1,"Этап3")))),"-",INDIRECT((ADDRESS(MATCH($C24,Этап3!$C:$C,0),8,4,1,"Этап3"))))</f>
        <v>55</v>
      </c>
      <c r="O24" s="46" t="str">
        <f ca="1">IF(ISERROR(INDIRECT((ADDRESS(MATCH($C24,Этап4!$C:$C,0),8,4,1,"Этап4")))),"-",INDIRECT((ADDRESS(MATCH($C24,Этап4!$C:$C,0),8,4,1,"Этап4"))))</f>
        <v>-</v>
      </c>
    </row>
    <row r="25" spans="1:15" ht="11.25">
      <c r="A25" s="25">
        <v>24</v>
      </c>
      <c r="B25" s="34">
        <v>0</v>
      </c>
      <c r="C25" s="30" t="s">
        <v>139</v>
      </c>
      <c r="D25" s="30"/>
      <c r="E25" s="50"/>
      <c r="F25" s="34">
        <v>27</v>
      </c>
      <c r="G25" s="30" t="s">
        <v>91</v>
      </c>
      <c r="H25" s="18">
        <v>52</v>
      </c>
      <c r="I25" s="19">
        <f t="shared" si="0"/>
        <v>52</v>
      </c>
      <c r="J25" s="20">
        <f t="shared" si="1"/>
        <v>1</v>
      </c>
      <c r="K25" s="21">
        <f t="shared" si="2"/>
        <v>52</v>
      </c>
      <c r="L25" s="36" t="str">
        <f ca="1">IF(ISERROR(INDIRECT((ADDRESS(MATCH($C25,Этап1!$C:$C,0),8,4,1,"Этап1")))),"-",INDIRECT((ADDRESS(MATCH($C25,Этап1!$C:$C,0),8,4,1,"Этап1"))))</f>
        <v>-</v>
      </c>
      <c r="M25" s="36">
        <f ca="1">IF(ISERROR(INDIRECT((ADDRESS(MATCH($C25,Этап2!$C:$C,0),8,4,1,"Этап2")))),"-",INDIRECT((ADDRESS(MATCH($C25,Этап2!$C:$C,0),8,4,1,"Этап2"))))</f>
        <v>52</v>
      </c>
      <c r="N25" s="36" t="str">
        <f ca="1">IF(ISERROR(INDIRECT((ADDRESS(MATCH($C25,Этап3!$C:$C,0),8,4,1,"Этап3")))),"-",INDIRECT((ADDRESS(MATCH($C25,Этап3!$C:$C,0),8,4,1,"Этап3"))))</f>
        <v>-</v>
      </c>
      <c r="O25" s="46" t="str">
        <f ca="1">IF(ISERROR(INDIRECT((ADDRESS(MATCH($C25,Этап4!$C:$C,0),8,4,1,"Этап4")))),"-",INDIRECT((ADDRESS(MATCH($C25,Этап4!$C:$C,0),8,4,1,"Этап4"))))</f>
        <v>-</v>
      </c>
    </row>
    <row r="26" spans="1:15" ht="11.25">
      <c r="A26" s="25">
        <v>25</v>
      </c>
      <c r="B26" s="34">
        <v>0</v>
      </c>
      <c r="C26" s="30" t="s">
        <v>282</v>
      </c>
      <c r="D26" s="30"/>
      <c r="E26" s="50"/>
      <c r="F26" s="34"/>
      <c r="G26" s="30"/>
      <c r="H26" s="18">
        <v>52</v>
      </c>
      <c r="I26" s="19">
        <f t="shared" si="0"/>
        <v>52</v>
      </c>
      <c r="J26" s="20">
        <f t="shared" si="1"/>
        <v>1</v>
      </c>
      <c r="K26" s="21">
        <f t="shared" si="2"/>
        <v>52</v>
      </c>
      <c r="L26" s="36" t="str">
        <f ca="1">IF(ISERROR(INDIRECT((ADDRESS(MATCH($C26,Этап1!$C:$C,0),8,4,1,"Этап1")))),"-",INDIRECT((ADDRESS(MATCH($C26,Этап1!$C:$C,0),8,4,1,"Этап1"))))</f>
        <v>-</v>
      </c>
      <c r="M26" s="36" t="str">
        <f ca="1">IF(ISERROR(INDIRECT((ADDRESS(MATCH($C26,Этап2!$C:$C,0),8,4,1,"Этап2")))),"-",INDIRECT((ADDRESS(MATCH($C26,Этап2!$C:$C,0),8,4,1,"Этап2"))))</f>
        <v>-</v>
      </c>
      <c r="N26" s="36">
        <f ca="1">IF(ISERROR(INDIRECT((ADDRESS(MATCH($C26,Этап3!$C:$C,0),8,4,1,"Этап3")))),"-",INDIRECT((ADDRESS(MATCH($C26,Этап3!$C:$C,0),8,4,1,"Этап3"))))</f>
        <v>52</v>
      </c>
      <c r="O26" s="46" t="str">
        <f ca="1">IF(ISERROR(INDIRECT((ADDRESS(MATCH($C26,Этап4!$C:$C,0),8,4,1,"Этап4")))),"-",INDIRECT((ADDRESS(MATCH($C26,Этап4!$C:$C,0),8,4,1,"Этап4"))))</f>
        <v>-</v>
      </c>
    </row>
    <row r="27" spans="1:15" ht="11.25">
      <c r="A27" s="25">
        <v>26</v>
      </c>
      <c r="B27" s="34">
        <v>4325</v>
      </c>
      <c r="C27" s="30" t="s">
        <v>376</v>
      </c>
      <c r="D27" s="30" t="s">
        <v>377</v>
      </c>
      <c r="E27" s="50"/>
      <c r="F27" s="34">
        <v>28</v>
      </c>
      <c r="G27" s="30" t="s">
        <v>74</v>
      </c>
      <c r="H27" s="18">
        <v>50</v>
      </c>
      <c r="I27" s="19">
        <f t="shared" si="0"/>
        <v>50</v>
      </c>
      <c r="J27" s="20">
        <f t="shared" si="1"/>
        <v>1</v>
      </c>
      <c r="K27" s="21">
        <f t="shared" si="2"/>
        <v>50</v>
      </c>
      <c r="L27" s="36" t="str">
        <f ca="1">IF(ISERROR(INDIRECT((ADDRESS(MATCH($C27,Этап1!$C:$C,0),8,4,1,"Этап1")))),"-",INDIRECT((ADDRESS(MATCH($C27,Этап1!$C:$C,0),8,4,1,"Этап1"))))</f>
        <v>-</v>
      </c>
      <c r="M27" s="36" t="str">
        <f ca="1">IF(ISERROR(INDIRECT((ADDRESS(MATCH($C27,Этап2!$C:$C,0),8,4,1,"Этап2")))),"-",INDIRECT((ADDRESS(MATCH($C27,Этап2!$C:$C,0),8,4,1,"Этап2"))))</f>
        <v>-</v>
      </c>
      <c r="N27" s="36" t="str">
        <f ca="1">IF(ISERROR(INDIRECT((ADDRESS(MATCH($C27,Этап3!$C:$C,0),8,4,1,"Этап3")))),"-",INDIRECT((ADDRESS(MATCH($C27,Этап3!$C:$C,0),8,4,1,"Этап3"))))</f>
        <v>-</v>
      </c>
      <c r="O27" s="46">
        <f ca="1">IF(ISERROR(INDIRECT((ADDRESS(MATCH($C27,Этап4!$C:$C,0),8,4,1,"Этап4")))),"-",INDIRECT((ADDRESS(MATCH($C27,Этап4!$C:$C,0),8,4,1,"Этап4"))))</f>
        <v>50</v>
      </c>
    </row>
    <row r="28" spans="1:15" ht="11.25">
      <c r="A28" s="25">
        <v>27</v>
      </c>
      <c r="B28" s="34">
        <v>0</v>
      </c>
      <c r="C28" s="30" t="s">
        <v>283</v>
      </c>
      <c r="D28" s="30"/>
      <c r="E28" s="50"/>
      <c r="F28" s="34"/>
      <c r="G28" s="30"/>
      <c r="H28" s="18">
        <v>49</v>
      </c>
      <c r="I28" s="19">
        <f t="shared" si="0"/>
        <v>49</v>
      </c>
      <c r="J28" s="20">
        <f t="shared" si="1"/>
        <v>1</v>
      </c>
      <c r="K28" s="21">
        <f t="shared" si="2"/>
        <v>49</v>
      </c>
      <c r="L28" s="36" t="str">
        <f ca="1">IF(ISERROR(INDIRECT((ADDRESS(MATCH($C28,Этап1!$C:$C,0),8,4,1,"Этап1")))),"-",INDIRECT((ADDRESS(MATCH($C28,Этап1!$C:$C,0),8,4,1,"Этап1"))))</f>
        <v>-</v>
      </c>
      <c r="M28" s="36" t="str">
        <f ca="1">IF(ISERROR(INDIRECT((ADDRESS(MATCH($C28,Этап2!$C:$C,0),8,4,1,"Этап2")))),"-",INDIRECT((ADDRESS(MATCH($C28,Этап2!$C:$C,0),8,4,1,"Этап2"))))</f>
        <v>-</v>
      </c>
      <c r="N28" s="36">
        <f ca="1">IF(ISERROR(INDIRECT((ADDRESS(MATCH($C28,Этап3!$C:$C,0),8,4,1,"Этап3")))),"-",INDIRECT((ADDRESS(MATCH($C28,Этап3!$C:$C,0),8,4,1,"Этап3"))))</f>
        <v>49</v>
      </c>
      <c r="O28" s="46" t="str">
        <f ca="1">IF(ISERROR(INDIRECT((ADDRESS(MATCH($C28,Этап4!$C:$C,0),8,4,1,"Этап4")))),"-",INDIRECT((ADDRESS(MATCH($C28,Этап4!$C:$C,0),8,4,1,"Этап4"))))</f>
        <v>-</v>
      </c>
    </row>
    <row r="29" spans="1:15" ht="11.25">
      <c r="A29" s="25">
        <v>28</v>
      </c>
      <c r="B29" s="34">
        <v>0</v>
      </c>
      <c r="C29" s="30" t="s">
        <v>284</v>
      </c>
      <c r="D29" s="30"/>
      <c r="E29" s="50"/>
      <c r="F29" s="34"/>
      <c r="G29" s="30"/>
      <c r="H29" s="18">
        <v>46</v>
      </c>
      <c r="I29" s="19">
        <f t="shared" si="0"/>
        <v>46</v>
      </c>
      <c r="J29" s="20">
        <f t="shared" si="1"/>
        <v>1</v>
      </c>
      <c r="K29" s="21">
        <f t="shared" si="2"/>
        <v>46</v>
      </c>
      <c r="L29" s="36" t="str">
        <f ca="1">IF(ISERROR(INDIRECT((ADDRESS(MATCH($C29,Этап1!$C:$C,0),8,4,1,"Этап1")))),"-",INDIRECT((ADDRESS(MATCH($C29,Этап1!$C:$C,0),8,4,1,"Этап1"))))</f>
        <v>-</v>
      </c>
      <c r="M29" s="36" t="str">
        <f ca="1">IF(ISERROR(INDIRECT((ADDRESS(MATCH($C29,Этап2!$C:$C,0),8,4,1,"Этап2")))),"-",INDIRECT((ADDRESS(MATCH($C29,Этап2!$C:$C,0),8,4,1,"Этап2"))))</f>
        <v>-</v>
      </c>
      <c r="N29" s="36">
        <f ca="1">IF(ISERROR(INDIRECT((ADDRESS(MATCH($C29,Этап3!$C:$C,0),8,4,1,"Этап3")))),"-",INDIRECT((ADDRESS(MATCH($C29,Этап3!$C:$C,0),8,4,1,"Этап3"))))</f>
        <v>46</v>
      </c>
      <c r="O29" s="46" t="str">
        <f ca="1">IF(ISERROR(INDIRECT((ADDRESS(MATCH($C29,Этап4!$C:$C,0),8,4,1,"Этап4")))),"-",INDIRECT((ADDRESS(MATCH($C29,Этап4!$C:$C,0),8,4,1,"Этап4"))))</f>
        <v>-</v>
      </c>
    </row>
    <row r="30" spans="1:15" ht="11.25">
      <c r="A30" s="25">
        <v>29</v>
      </c>
      <c r="B30" s="34">
        <v>362</v>
      </c>
      <c r="C30" s="30" t="s">
        <v>378</v>
      </c>
      <c r="D30" s="30"/>
      <c r="E30" s="50"/>
      <c r="F30" s="34"/>
      <c r="G30" s="30"/>
      <c r="H30" s="18">
        <v>46</v>
      </c>
      <c r="I30" s="19">
        <f t="shared" si="0"/>
        <v>46</v>
      </c>
      <c r="J30" s="20">
        <f t="shared" si="1"/>
        <v>1</v>
      </c>
      <c r="K30" s="21">
        <f t="shared" si="2"/>
        <v>46</v>
      </c>
      <c r="L30" s="36" t="str">
        <f ca="1">IF(ISERROR(INDIRECT((ADDRESS(MATCH($C30,Этап1!$C:$C,0),8,4,1,"Этап1")))),"-",INDIRECT((ADDRESS(MATCH($C30,Этап1!$C:$C,0),8,4,1,"Этап1"))))</f>
        <v>-</v>
      </c>
      <c r="M30" s="36" t="str">
        <f ca="1">IF(ISERROR(INDIRECT((ADDRESS(MATCH($C30,Этап2!$C:$C,0),8,4,1,"Этап2")))),"-",INDIRECT((ADDRESS(MATCH($C30,Этап2!$C:$C,0),8,4,1,"Этап2"))))</f>
        <v>-</v>
      </c>
      <c r="N30" s="36" t="str">
        <f ca="1">IF(ISERROR(INDIRECT((ADDRESS(MATCH($C30,Этап3!$C:$C,0),8,4,1,"Этап3")))),"-",INDIRECT((ADDRESS(MATCH($C30,Этап3!$C:$C,0),8,4,1,"Этап3"))))</f>
        <v>-</v>
      </c>
      <c r="O30" s="46">
        <f ca="1">IF(ISERROR(INDIRECT((ADDRESS(MATCH($C30,Этап4!$C:$C,0),8,4,1,"Этап4")))),"-",INDIRECT((ADDRESS(MATCH($C30,Этап4!$C:$C,0),8,4,1,"Этап4"))))</f>
        <v>46</v>
      </c>
    </row>
    <row r="31" spans="1:15" ht="11.25">
      <c r="A31" s="25">
        <v>30</v>
      </c>
      <c r="B31" s="34">
        <v>3637</v>
      </c>
      <c r="C31" s="30" t="s">
        <v>381</v>
      </c>
      <c r="D31" s="30" t="s">
        <v>382</v>
      </c>
      <c r="E31" s="50" t="s">
        <v>185</v>
      </c>
      <c r="F31" s="34">
        <v>30</v>
      </c>
      <c r="G31" s="30" t="s">
        <v>74</v>
      </c>
      <c r="H31" s="18">
        <v>43</v>
      </c>
      <c r="I31" s="19">
        <f t="shared" si="0"/>
        <v>43</v>
      </c>
      <c r="J31" s="20">
        <f t="shared" si="1"/>
        <v>1</v>
      </c>
      <c r="K31" s="21">
        <f t="shared" si="2"/>
        <v>43</v>
      </c>
      <c r="L31" s="36" t="str">
        <f ca="1">IF(ISERROR(INDIRECT((ADDRESS(MATCH($C31,Этап1!$C:$C,0),8,4,1,"Этап1")))),"-",INDIRECT((ADDRESS(MATCH($C31,Этап1!$C:$C,0),8,4,1,"Этап1"))))</f>
        <v>-</v>
      </c>
      <c r="M31" s="36" t="str">
        <f ca="1">IF(ISERROR(INDIRECT((ADDRESS(MATCH($C31,Этап2!$C:$C,0),8,4,1,"Этап2")))),"-",INDIRECT((ADDRESS(MATCH($C31,Этап2!$C:$C,0),8,4,1,"Этап2"))))</f>
        <v>-</v>
      </c>
      <c r="N31" s="36" t="str">
        <f ca="1">IF(ISERROR(INDIRECT((ADDRESS(MATCH($C31,Этап3!$C:$C,0),8,4,1,"Этап3")))),"-",INDIRECT((ADDRESS(MATCH($C31,Этап3!$C:$C,0),8,4,1,"Этап3"))))</f>
        <v>-</v>
      </c>
      <c r="O31" s="46">
        <f ca="1">IF(ISERROR(INDIRECT((ADDRESS(MATCH($C31,Этап4!$C:$C,0),8,4,1,"Этап4")))),"-",INDIRECT((ADDRESS(MATCH($C31,Этап4!$C:$C,0),8,4,1,"Этап4"))))</f>
        <v>43</v>
      </c>
    </row>
    <row r="32" spans="1:15" ht="11.25">
      <c r="A32" s="25">
        <v>31</v>
      </c>
      <c r="B32" s="34">
        <v>0</v>
      </c>
      <c r="C32" s="30" t="s">
        <v>285</v>
      </c>
      <c r="D32" s="30"/>
      <c r="E32" s="50"/>
      <c r="F32" s="34"/>
      <c r="G32" s="30"/>
      <c r="H32" s="18">
        <v>43</v>
      </c>
      <c r="I32" s="19">
        <f t="shared" si="0"/>
        <v>43</v>
      </c>
      <c r="J32" s="20">
        <f t="shared" si="1"/>
        <v>1</v>
      </c>
      <c r="K32" s="21">
        <f t="shared" si="2"/>
        <v>43</v>
      </c>
      <c r="L32" s="36" t="str">
        <f ca="1">IF(ISERROR(INDIRECT((ADDRESS(MATCH($C32,Этап1!$C:$C,0),8,4,1,"Этап1")))),"-",INDIRECT((ADDRESS(MATCH($C32,Этап1!$C:$C,0),8,4,1,"Этап1"))))</f>
        <v>-</v>
      </c>
      <c r="M32" s="36" t="str">
        <f ca="1">IF(ISERROR(INDIRECT((ADDRESS(MATCH($C32,Этап2!$C:$C,0),8,4,1,"Этап2")))),"-",INDIRECT((ADDRESS(MATCH($C32,Этап2!$C:$C,0),8,4,1,"Этап2"))))</f>
        <v>-</v>
      </c>
      <c r="N32" s="36">
        <f ca="1">IF(ISERROR(INDIRECT((ADDRESS(MATCH($C32,Этап3!$C:$C,0),8,4,1,"Этап3")))),"-",INDIRECT((ADDRESS(MATCH($C32,Этап3!$C:$C,0),8,4,1,"Этап3"))))</f>
        <v>43</v>
      </c>
      <c r="O32" s="46" t="str">
        <f ca="1">IF(ISERROR(INDIRECT((ADDRESS(MATCH($C32,Этап4!$C:$C,0),8,4,1,"Этап4")))),"-",INDIRECT((ADDRESS(MATCH($C32,Этап4!$C:$C,0),8,4,1,"Этап4"))))</f>
        <v>-</v>
      </c>
    </row>
    <row r="33" spans="1:15" ht="11.25">
      <c r="A33" s="25">
        <v>32</v>
      </c>
      <c r="B33" s="34">
        <v>154</v>
      </c>
      <c r="C33" s="30" t="s">
        <v>385</v>
      </c>
      <c r="D33" s="30" t="s">
        <v>386</v>
      </c>
      <c r="E33" s="50" t="s">
        <v>387</v>
      </c>
      <c r="F33" s="34">
        <v>31</v>
      </c>
      <c r="G33" s="30" t="s">
        <v>148</v>
      </c>
      <c r="H33" s="18">
        <v>41</v>
      </c>
      <c r="I33" s="19">
        <f t="shared" si="0"/>
        <v>41</v>
      </c>
      <c r="J33" s="20">
        <f t="shared" si="1"/>
        <v>1</v>
      </c>
      <c r="K33" s="21">
        <f t="shared" si="2"/>
        <v>41</v>
      </c>
      <c r="L33" s="36" t="str">
        <f ca="1">IF(ISERROR(INDIRECT((ADDRESS(MATCH($C33,Этап1!$C:$C,0),8,4,1,"Этап1")))),"-",INDIRECT((ADDRESS(MATCH($C33,Этап1!$C:$C,0),8,4,1,"Этап1"))))</f>
        <v>-</v>
      </c>
      <c r="M33" s="36" t="str">
        <f ca="1">IF(ISERROR(INDIRECT((ADDRESS(MATCH($C33,Этап2!$C:$C,0),8,4,1,"Этап2")))),"-",INDIRECT((ADDRESS(MATCH($C33,Этап2!$C:$C,0),8,4,1,"Этап2"))))</f>
        <v>-</v>
      </c>
      <c r="N33" s="36" t="str">
        <f ca="1">IF(ISERROR(INDIRECT((ADDRESS(MATCH($C33,Этап3!$C:$C,0),8,4,1,"Этап3")))),"-",INDIRECT((ADDRESS(MATCH($C33,Этап3!$C:$C,0),8,4,1,"Этап3"))))</f>
        <v>-</v>
      </c>
      <c r="O33" s="46">
        <f ca="1">IF(ISERROR(INDIRECT((ADDRESS(MATCH($C33,Этап4!$C:$C,0),8,4,1,"Этап4")))),"-",INDIRECT((ADDRESS(MATCH($C33,Этап4!$C:$C,0),8,4,1,"Этап4"))))</f>
        <v>41</v>
      </c>
    </row>
    <row r="34" spans="1:15" ht="11.25">
      <c r="A34" s="25">
        <v>33</v>
      </c>
      <c r="B34" s="34">
        <v>0</v>
      </c>
      <c r="C34" s="30" t="s">
        <v>286</v>
      </c>
      <c r="D34" s="30"/>
      <c r="E34" s="50"/>
      <c r="F34" s="34"/>
      <c r="G34" s="30"/>
      <c r="H34" s="18">
        <v>40</v>
      </c>
      <c r="I34" s="19">
        <f t="shared" si="0"/>
        <v>40</v>
      </c>
      <c r="J34" s="20">
        <f t="shared" si="1"/>
        <v>1</v>
      </c>
      <c r="K34" s="21">
        <f t="shared" si="2"/>
        <v>40</v>
      </c>
      <c r="L34" s="36" t="str">
        <f ca="1">IF(ISERROR(INDIRECT((ADDRESS(MATCH($C34,Этап1!$C:$C,0),8,4,1,"Этап1")))),"-",INDIRECT((ADDRESS(MATCH($C34,Этап1!$C:$C,0),8,4,1,"Этап1"))))</f>
        <v>-</v>
      </c>
      <c r="M34" s="36" t="str">
        <f ca="1">IF(ISERROR(INDIRECT((ADDRESS(MATCH($C34,Этап2!$C:$C,0),8,4,1,"Этап2")))),"-",INDIRECT((ADDRESS(MATCH($C34,Этап2!$C:$C,0),8,4,1,"Этап2"))))</f>
        <v>-</v>
      </c>
      <c r="N34" s="36">
        <f ca="1">IF(ISERROR(INDIRECT((ADDRESS(MATCH($C34,Этап3!$C:$C,0),8,4,1,"Этап3")))),"-",INDIRECT((ADDRESS(MATCH($C34,Этап3!$C:$C,0),8,4,1,"Этап3"))))</f>
        <v>40</v>
      </c>
      <c r="O34" s="46" t="str">
        <f ca="1">IF(ISERROR(INDIRECT((ADDRESS(MATCH($C34,Этап4!$C:$C,0),8,4,1,"Этап4")))),"-",INDIRECT((ADDRESS(MATCH($C34,Этап4!$C:$C,0),8,4,1,"Этап4"))))</f>
        <v>-</v>
      </c>
    </row>
    <row r="35" spans="1:15" ht="11.25">
      <c r="A35" s="25">
        <v>34</v>
      </c>
      <c r="B35" s="34">
        <v>5993</v>
      </c>
      <c r="C35" s="30" t="s">
        <v>388</v>
      </c>
      <c r="D35" s="30" t="s">
        <v>389</v>
      </c>
      <c r="E35" s="50"/>
      <c r="F35" s="34">
        <v>37</v>
      </c>
      <c r="G35" s="30" t="s">
        <v>74</v>
      </c>
      <c r="H35" s="18">
        <v>39</v>
      </c>
      <c r="I35" s="19">
        <f t="shared" si="0"/>
        <v>39</v>
      </c>
      <c r="J35" s="20">
        <f t="shared" si="1"/>
        <v>1</v>
      </c>
      <c r="K35" s="21">
        <f t="shared" si="2"/>
        <v>39</v>
      </c>
      <c r="L35" s="36" t="str">
        <f ca="1">IF(ISERROR(INDIRECT((ADDRESS(MATCH($C35,Этап1!$C:$C,0),8,4,1,"Этап1")))),"-",INDIRECT((ADDRESS(MATCH($C35,Этап1!$C:$C,0),8,4,1,"Этап1"))))</f>
        <v>-</v>
      </c>
      <c r="M35" s="36" t="str">
        <f ca="1">IF(ISERROR(INDIRECT((ADDRESS(MATCH($C35,Этап2!$C:$C,0),8,4,1,"Этап2")))),"-",INDIRECT((ADDRESS(MATCH($C35,Этап2!$C:$C,0),8,4,1,"Этап2"))))</f>
        <v>-</v>
      </c>
      <c r="N35" s="36" t="str">
        <f ca="1">IF(ISERROR(INDIRECT((ADDRESS(MATCH($C35,Этап3!$C:$C,0),8,4,1,"Этап3")))),"-",INDIRECT((ADDRESS(MATCH($C35,Этап3!$C:$C,0),8,4,1,"Этап3"))))</f>
        <v>-</v>
      </c>
      <c r="O35" s="46">
        <f ca="1">IF(ISERROR(INDIRECT((ADDRESS(MATCH($C35,Этап4!$C:$C,0),8,4,1,"Этап4")))),"-",INDIRECT((ADDRESS(MATCH($C35,Этап4!$C:$C,0),8,4,1,"Этап4"))))</f>
        <v>39</v>
      </c>
    </row>
    <row r="36" spans="1:15" ht="11.25">
      <c r="A36" s="25">
        <v>35</v>
      </c>
      <c r="B36" s="34">
        <v>0</v>
      </c>
      <c r="C36" s="30" t="s">
        <v>287</v>
      </c>
      <c r="D36" s="30"/>
      <c r="E36" s="50"/>
      <c r="F36" s="34"/>
      <c r="G36" s="30"/>
      <c r="H36" s="18">
        <v>37</v>
      </c>
      <c r="I36" s="19">
        <f t="shared" si="0"/>
        <v>37</v>
      </c>
      <c r="J36" s="20">
        <f t="shared" si="1"/>
        <v>1</v>
      </c>
      <c r="K36" s="21">
        <f t="shared" si="2"/>
        <v>37</v>
      </c>
      <c r="L36" s="36" t="str">
        <f ca="1">IF(ISERROR(INDIRECT((ADDRESS(MATCH($C36,Этап1!$C:$C,0),8,4,1,"Этап1")))),"-",INDIRECT((ADDRESS(MATCH($C36,Этап1!$C:$C,0),8,4,1,"Этап1"))))</f>
        <v>-</v>
      </c>
      <c r="M36" s="36" t="str">
        <f ca="1">IF(ISERROR(INDIRECT((ADDRESS(MATCH($C36,Этап2!$C:$C,0),8,4,1,"Этап2")))),"-",INDIRECT((ADDRESS(MATCH($C36,Этап2!$C:$C,0),8,4,1,"Этап2"))))</f>
        <v>-</v>
      </c>
      <c r="N36" s="36">
        <f ca="1">IF(ISERROR(INDIRECT((ADDRESS(MATCH($C36,Этап3!$C:$C,0),8,4,1,"Этап3")))),"-",INDIRECT((ADDRESS(MATCH($C36,Этап3!$C:$C,0),8,4,1,"Этап3"))))</f>
        <v>37</v>
      </c>
      <c r="O36" s="46" t="str">
        <f ca="1">IF(ISERROR(INDIRECT((ADDRESS(MATCH($C36,Этап4!$C:$C,0),8,4,1,"Этап4")))),"-",INDIRECT((ADDRESS(MATCH($C36,Этап4!$C:$C,0),8,4,1,"Этап4"))))</f>
        <v>-</v>
      </c>
    </row>
    <row r="37" spans="1:15" ht="11.25">
      <c r="A37" s="25">
        <v>36</v>
      </c>
      <c r="B37" s="34">
        <v>0</v>
      </c>
      <c r="C37" s="30" t="s">
        <v>288</v>
      </c>
      <c r="D37" s="30"/>
      <c r="E37" s="50"/>
      <c r="F37" s="34"/>
      <c r="G37" s="30"/>
      <c r="H37" s="18">
        <v>34</v>
      </c>
      <c r="I37" s="19">
        <f t="shared" si="0"/>
        <v>34</v>
      </c>
      <c r="J37" s="20">
        <f t="shared" si="1"/>
        <v>1</v>
      </c>
      <c r="K37" s="21">
        <f t="shared" si="2"/>
        <v>34</v>
      </c>
      <c r="L37" s="36" t="str">
        <f ca="1">IF(ISERROR(INDIRECT((ADDRESS(MATCH($C37,Этап1!$C:$C,0),8,4,1,"Этап1")))),"-",INDIRECT((ADDRESS(MATCH($C37,Этап1!$C:$C,0),8,4,1,"Этап1"))))</f>
        <v>-</v>
      </c>
      <c r="M37" s="36" t="str">
        <f ca="1">IF(ISERROR(INDIRECT((ADDRESS(MATCH($C37,Этап2!$C:$C,0),8,4,1,"Этап2")))),"-",INDIRECT((ADDRESS(MATCH($C37,Этап2!$C:$C,0),8,4,1,"Этап2"))))</f>
        <v>-</v>
      </c>
      <c r="N37" s="36">
        <f ca="1">IF(ISERROR(INDIRECT((ADDRESS(MATCH($C37,Этап3!$C:$C,0),8,4,1,"Этап3")))),"-",INDIRECT((ADDRESS(MATCH($C37,Этап3!$C:$C,0),8,4,1,"Этап3"))))</f>
        <v>34</v>
      </c>
      <c r="O37" s="46" t="str">
        <f ca="1">IF(ISERROR(INDIRECT((ADDRESS(MATCH($C37,Этап4!$C:$C,0),8,4,1,"Этап4")))),"-",INDIRECT((ADDRESS(MATCH($C37,Этап4!$C:$C,0),8,4,1,"Этап4"))))</f>
        <v>-</v>
      </c>
    </row>
    <row r="38" spans="1:15" s="22" customFormat="1" ht="11.25">
      <c r="A38" s="25">
        <v>37</v>
      </c>
      <c r="B38" s="25">
        <v>0</v>
      </c>
      <c r="C38" s="17" t="s">
        <v>384</v>
      </c>
      <c r="D38" s="17"/>
      <c r="E38" s="45"/>
      <c r="F38" s="25"/>
      <c r="G38" s="17"/>
      <c r="H38" s="18">
        <v>21.5</v>
      </c>
      <c r="I38" s="19">
        <f t="shared" si="0"/>
        <v>21.5</v>
      </c>
      <c r="J38" s="20">
        <f t="shared" si="1"/>
        <v>1</v>
      </c>
      <c r="K38" s="21">
        <f t="shared" si="2"/>
        <v>21.5</v>
      </c>
      <c r="L38" s="36" t="str">
        <f ca="1">IF(ISERROR(INDIRECT((ADDRESS(MATCH($C38,Этап1!$C:$C,0),8,4,1,"Этап1")))),"-",INDIRECT((ADDRESS(MATCH($C38,Этап1!$C:$C,0),8,4,1,"Этап1"))))</f>
        <v>-</v>
      </c>
      <c r="M38" s="36" t="str">
        <f ca="1">IF(ISERROR(INDIRECT((ADDRESS(MATCH($C38,Этап2!$C:$C,0),8,4,1,"Этап2")))),"-",INDIRECT((ADDRESS(MATCH($C38,Этап2!$C:$C,0),8,4,1,"Этап2"))))</f>
        <v>-</v>
      </c>
      <c r="N38" s="36" t="str">
        <f ca="1">IF(ISERROR(INDIRECT((ADDRESS(MATCH($C38,Этап3!$C:$C,0),8,4,1,"Этап3")))),"-",INDIRECT((ADDRESS(MATCH($C38,Этап3!$C:$C,0),8,4,1,"Этап3"))))</f>
        <v>-</v>
      </c>
      <c r="O38" s="46">
        <f ca="1">IF(ISERROR(INDIRECT((ADDRESS(MATCH($C38,Этап4!$C:$C,0),8,4,1,"Этап4")))),"-",INDIRECT((ADDRESS(MATCH($C38,Этап4!$C:$C,0),8,4,1,"Этап4"))))</f>
        <v>21.5</v>
      </c>
    </row>
    <row r="39" ht="11.25">
      <c r="L39" s="29"/>
    </row>
    <row r="40" ht="11.25">
      <c r="L40" s="29"/>
    </row>
    <row r="41" ht="11.25">
      <c r="L41" s="29"/>
    </row>
    <row r="42" ht="11.25">
      <c r="L42" s="29"/>
    </row>
    <row r="43" ht="11.25">
      <c r="L43" s="29"/>
    </row>
    <row r="44" ht="11.25">
      <c r="L44" s="29"/>
    </row>
    <row r="45" ht="11.25">
      <c r="L45" s="29"/>
    </row>
    <row r="46" ht="11.25">
      <c r="L46" s="29"/>
    </row>
    <row r="47" ht="11.25">
      <c r="L47" s="29"/>
    </row>
    <row r="48" ht="11.25">
      <c r="L48" s="29"/>
    </row>
    <row r="49" ht="11.25">
      <c r="L49" s="29"/>
    </row>
    <row r="50" ht="11.25">
      <c r="L50" s="29"/>
    </row>
    <row r="51" ht="11.25">
      <c r="L51" s="29"/>
    </row>
    <row r="52" ht="11.25">
      <c r="L52" s="29"/>
    </row>
    <row r="53" ht="11.25">
      <c r="L53" s="29"/>
    </row>
    <row r="54" ht="11.25">
      <c r="L54" s="29"/>
    </row>
    <row r="55" ht="11.25">
      <c r="L55" s="29"/>
    </row>
    <row r="56" ht="11.25">
      <c r="L56" s="29"/>
    </row>
    <row r="57" ht="11.25">
      <c r="L57" s="29"/>
    </row>
    <row r="58" ht="11.25">
      <c r="L58" s="29"/>
    </row>
    <row r="59" ht="11.25">
      <c r="L59" s="29"/>
    </row>
    <row r="60" ht="11.25">
      <c r="L60" s="29"/>
    </row>
    <row r="61" ht="11.25">
      <c r="L61" s="29"/>
    </row>
    <row r="62" ht="11.25">
      <c r="L62" s="29"/>
    </row>
    <row r="63" ht="11.25">
      <c r="L63" s="29"/>
    </row>
    <row r="64" ht="11.25">
      <c r="L64" s="29"/>
    </row>
    <row r="65" ht="11.25">
      <c r="L65" s="29"/>
    </row>
    <row r="66" ht="11.25">
      <c r="L66" s="29"/>
    </row>
    <row r="67" ht="11.25">
      <c r="L67" s="29"/>
    </row>
    <row r="68" ht="11.25">
      <c r="L68" s="29"/>
    </row>
    <row r="69" ht="11.25">
      <c r="L69" s="29"/>
    </row>
    <row r="70" ht="11.25">
      <c r="L70" s="29"/>
    </row>
    <row r="71" ht="11.25">
      <c r="L71" s="29"/>
    </row>
    <row r="72" ht="11.25">
      <c r="L72" s="29"/>
    </row>
    <row r="73" ht="11.25">
      <c r="L73" s="29"/>
    </row>
    <row r="74" ht="11.25">
      <c r="L74" s="29"/>
    </row>
    <row r="75" ht="11.25">
      <c r="L75" s="29"/>
    </row>
    <row r="76" ht="11.25">
      <c r="L76" s="29"/>
    </row>
    <row r="77" ht="11.25">
      <c r="L77" s="29"/>
    </row>
    <row r="78" ht="11.25">
      <c r="L78" s="29"/>
    </row>
    <row r="79" ht="11.25">
      <c r="L79" s="29"/>
    </row>
    <row r="80" ht="11.25">
      <c r="L80" s="29"/>
    </row>
    <row r="81" ht="11.25">
      <c r="L81" s="29"/>
    </row>
    <row r="82" ht="11.25">
      <c r="L82" s="29"/>
    </row>
    <row r="83" ht="11.25">
      <c r="L83" s="29"/>
    </row>
    <row r="84" ht="11.25">
      <c r="L84" s="29"/>
    </row>
    <row r="85" ht="11.25">
      <c r="L85" s="29"/>
    </row>
    <row r="86" ht="11.25">
      <c r="L86" s="29"/>
    </row>
    <row r="87" ht="11.25">
      <c r="L87" s="29"/>
    </row>
    <row r="88" ht="11.25">
      <c r="L88" s="29"/>
    </row>
    <row r="89" ht="11.25">
      <c r="L89" s="29"/>
    </row>
    <row r="90" ht="11.25">
      <c r="L90" s="29"/>
    </row>
    <row r="91" ht="11.25">
      <c r="L91" s="29"/>
    </row>
    <row r="92" ht="11.25">
      <c r="L92" s="29"/>
    </row>
    <row r="93" ht="11.25">
      <c r="L93" s="29"/>
    </row>
    <row r="94" ht="11.25">
      <c r="L94" s="29"/>
    </row>
    <row r="95" ht="11.25">
      <c r="L95" s="29"/>
    </row>
    <row r="96" ht="11.25">
      <c r="L96" s="29"/>
    </row>
    <row r="97" ht="11.25">
      <c r="L97" s="29"/>
    </row>
    <row r="98" ht="11.25">
      <c r="L98" s="29"/>
    </row>
    <row r="99" ht="11.25">
      <c r="L99" s="29"/>
    </row>
    <row r="100" ht="11.25">
      <c r="L100" s="29"/>
    </row>
    <row r="101" ht="11.25">
      <c r="L101" s="29"/>
    </row>
    <row r="102" ht="11.25">
      <c r="L102" s="29"/>
    </row>
    <row r="103" ht="11.25">
      <c r="L103" s="29"/>
    </row>
    <row r="104" ht="11.25">
      <c r="L104" s="29"/>
    </row>
    <row r="105" ht="11.25">
      <c r="L105" s="29"/>
    </row>
    <row r="106" ht="11.25">
      <c r="L106" s="29"/>
    </row>
    <row r="107" ht="11.25">
      <c r="L107" s="29"/>
    </row>
    <row r="108" ht="11.25">
      <c r="L108" s="29"/>
    </row>
    <row r="109" ht="11.25">
      <c r="L109" s="29"/>
    </row>
    <row r="110" ht="11.25">
      <c r="L110" s="29"/>
    </row>
    <row r="111" ht="11.25">
      <c r="L111" s="29"/>
    </row>
    <row r="112" ht="11.25">
      <c r="L112" s="29"/>
    </row>
    <row r="113" ht="11.25">
      <c r="L113" s="29"/>
    </row>
    <row r="114" ht="11.25">
      <c r="L114" s="29"/>
    </row>
    <row r="115" ht="11.25">
      <c r="L115" s="29"/>
    </row>
    <row r="116" ht="11.25">
      <c r="L116" s="29"/>
    </row>
    <row r="117" ht="11.25">
      <c r="L117" s="29"/>
    </row>
    <row r="118" ht="11.25">
      <c r="L118" s="29"/>
    </row>
    <row r="119" ht="11.25">
      <c r="L119" s="29"/>
    </row>
    <row r="120" ht="11.25">
      <c r="L120" s="29"/>
    </row>
    <row r="121" ht="11.25">
      <c r="L121" s="29"/>
    </row>
    <row r="122" ht="11.25">
      <c r="L122" s="29"/>
    </row>
    <row r="123" ht="11.25">
      <c r="L123" s="29"/>
    </row>
    <row r="124" ht="11.25">
      <c r="L124" s="29"/>
    </row>
    <row r="125" ht="11.25">
      <c r="L125" s="29"/>
    </row>
    <row r="126" ht="11.25">
      <c r="L126" s="29"/>
    </row>
    <row r="127" ht="11.25">
      <c r="L127" s="29"/>
    </row>
    <row r="128" ht="11.25">
      <c r="L128" s="29"/>
    </row>
    <row r="129" ht="11.25">
      <c r="L129" s="29"/>
    </row>
    <row r="130" ht="11.25">
      <c r="L130" s="29"/>
    </row>
    <row r="131" ht="11.25">
      <c r="L131" s="29"/>
    </row>
    <row r="132" ht="11.25">
      <c r="L132" s="29"/>
    </row>
    <row r="133" ht="11.25">
      <c r="L133" s="29"/>
    </row>
    <row r="134" ht="11.25">
      <c r="L134" s="29"/>
    </row>
    <row r="135" ht="11.25">
      <c r="L135" s="29"/>
    </row>
    <row r="136" ht="11.25">
      <c r="L136" s="29"/>
    </row>
    <row r="137" ht="11.25">
      <c r="L137" s="29"/>
    </row>
    <row r="138" ht="11.25">
      <c r="L138" s="29"/>
    </row>
    <row r="139" ht="11.25">
      <c r="L139" s="29"/>
    </row>
    <row r="140" ht="11.25">
      <c r="L140" s="29"/>
    </row>
    <row r="141" ht="11.25">
      <c r="L141" s="29"/>
    </row>
    <row r="142" ht="11.25">
      <c r="L142" s="29"/>
    </row>
    <row r="143" ht="11.25">
      <c r="L143" s="29"/>
    </row>
    <row r="144" ht="11.25">
      <c r="L144" s="29"/>
    </row>
    <row r="145" ht="11.25">
      <c r="L145" s="29"/>
    </row>
    <row r="146" ht="11.25">
      <c r="L146" s="29"/>
    </row>
    <row r="147" ht="11.25">
      <c r="L147" s="29"/>
    </row>
    <row r="148" ht="11.25">
      <c r="L148" s="29"/>
    </row>
    <row r="149" ht="11.25">
      <c r="L149" s="29"/>
    </row>
    <row r="150" ht="11.25">
      <c r="L150" s="29"/>
    </row>
    <row r="151" ht="11.25">
      <c r="L151" s="29"/>
    </row>
    <row r="152" ht="11.25">
      <c r="L152" s="29"/>
    </row>
  </sheetData>
  <sheetProtection/>
  <conditionalFormatting sqref="G1:K1">
    <cfRule type="expression" priority="1" dxfId="0" stopIfTrue="1">
      <formula>ISERROR(#REF!)</formula>
    </cfRule>
  </conditionalFormatting>
  <printOptions/>
  <pageMargins left="0.15748031496062992" right="0.15748031496062992" top="0.28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K5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7.75390625" style="0" bestFit="1" customWidth="1"/>
  </cols>
  <sheetData>
    <row r="1" spans="3:5" ht="15.75">
      <c r="C1" t="s">
        <v>83</v>
      </c>
      <c r="D1">
        <v>1</v>
      </c>
      <c r="E1" s="63" t="s">
        <v>149</v>
      </c>
    </row>
    <row r="2" spans="1:5" s="6" customFormat="1" ht="12.75">
      <c r="A2" s="10" t="s">
        <v>14</v>
      </c>
      <c r="B2" s="10"/>
      <c r="C2" s="10"/>
      <c r="E2" s="9"/>
    </row>
    <row r="3" spans="1:10" ht="12.75">
      <c r="A3" s="6" t="s">
        <v>0</v>
      </c>
      <c r="B3" s="44" t="s">
        <v>21</v>
      </c>
      <c r="C3" s="6" t="s">
        <v>1</v>
      </c>
      <c r="D3" s="6" t="s">
        <v>7</v>
      </c>
      <c r="E3" s="9" t="s">
        <v>11</v>
      </c>
      <c r="F3" s="6" t="s">
        <v>19</v>
      </c>
      <c r="G3" s="6" t="s">
        <v>3</v>
      </c>
      <c r="H3" s="9" t="s">
        <v>4</v>
      </c>
      <c r="I3" s="6" t="s">
        <v>8</v>
      </c>
      <c r="J3" s="6" t="s">
        <v>56</v>
      </c>
    </row>
    <row r="4" spans="1:10" ht="12.75">
      <c r="A4">
        <v>1</v>
      </c>
      <c r="B4">
        <v>551</v>
      </c>
      <c r="C4" t="s">
        <v>61</v>
      </c>
      <c r="E4"/>
      <c r="F4">
        <v>26</v>
      </c>
      <c r="G4" t="s">
        <v>74</v>
      </c>
      <c r="H4" s="4">
        <f ca="1">INDIRECT((ADDRESS(MATCH($A4,очки!$A:$A,0),2,4,1,"очки")))*$D$1</f>
        <v>100</v>
      </c>
      <c r="I4" t="str">
        <f>IF(ISERROR(MATCH($C4,Мужской!C:C,0)),"нет в списках","есть")</f>
        <v>есть</v>
      </c>
      <c r="J4" t="s">
        <v>79</v>
      </c>
    </row>
    <row r="5" spans="1:10" ht="12.75">
      <c r="A5">
        <v>2</v>
      </c>
      <c r="B5">
        <v>0</v>
      </c>
      <c r="C5" t="s">
        <v>62</v>
      </c>
      <c r="E5"/>
      <c r="F5">
        <v>30</v>
      </c>
      <c r="G5" t="s">
        <v>74</v>
      </c>
      <c r="H5" s="4">
        <f ca="1">INDIRECT((ADDRESS(MATCH($A5,очки!$A:$A,0),2,4,1,"очки")))*$D$1</f>
        <v>92</v>
      </c>
      <c r="I5" t="str">
        <f>IF(ISERROR(MATCH($C5,Мужской!C:C,0)),"нет в списках","есть")</f>
        <v>есть</v>
      </c>
      <c r="J5" t="s">
        <v>49</v>
      </c>
    </row>
    <row r="6" spans="1:10" ht="12.75">
      <c r="A6">
        <v>3</v>
      </c>
      <c r="B6">
        <v>3051</v>
      </c>
      <c r="C6" t="s">
        <v>63</v>
      </c>
      <c r="E6"/>
      <c r="F6">
        <v>26</v>
      </c>
      <c r="G6" t="s">
        <v>74</v>
      </c>
      <c r="H6" s="4">
        <f ca="1">INDIRECT((ADDRESS(MATCH($A6,очки!$A:$A,0),2,4,1,"очки")))*$D$1</f>
        <v>86</v>
      </c>
      <c r="I6" t="str">
        <f>IF(ISERROR(MATCH($C6,Мужской!C:C,0)),"нет в списках","есть")</f>
        <v>есть</v>
      </c>
      <c r="J6" t="s">
        <v>79</v>
      </c>
    </row>
    <row r="7" spans="1:10" ht="12.75">
      <c r="A7">
        <v>4</v>
      </c>
      <c r="B7">
        <v>4722</v>
      </c>
      <c r="C7" t="s">
        <v>23</v>
      </c>
      <c r="E7"/>
      <c r="F7">
        <v>28</v>
      </c>
      <c r="G7" t="s">
        <v>74</v>
      </c>
      <c r="H7" s="4">
        <f ca="1">INDIRECT((ADDRESS(MATCH($A7,очки!$A:$A,0),2,4,1,"очки")))*$D$1</f>
        <v>82</v>
      </c>
      <c r="I7" t="str">
        <f>IF(ISERROR(MATCH($C7,Мужской!C:C,0)),"нет в списках","есть")</f>
        <v>есть</v>
      </c>
      <c r="J7" t="s">
        <v>79</v>
      </c>
    </row>
    <row r="8" spans="1:10" ht="12.75">
      <c r="A8">
        <v>5</v>
      </c>
      <c r="B8">
        <v>2885</v>
      </c>
      <c r="C8" t="s">
        <v>24</v>
      </c>
      <c r="E8"/>
      <c r="F8">
        <v>29</v>
      </c>
      <c r="G8" t="s">
        <v>74</v>
      </c>
      <c r="H8" s="4">
        <f ca="1">INDIRECT((ADDRESS(MATCH($A8,очки!$A:$A,0),2,4,1,"очки")))*$D$1</f>
        <v>78</v>
      </c>
      <c r="I8" t="str">
        <f>IF(ISERROR(MATCH($C8,Мужской!C:C,0)),"нет в списках","есть")</f>
        <v>есть</v>
      </c>
      <c r="J8" t="s">
        <v>79</v>
      </c>
    </row>
    <row r="9" spans="1:10" ht="12.75">
      <c r="A9">
        <v>6</v>
      </c>
      <c r="B9">
        <v>4695</v>
      </c>
      <c r="C9" t="s">
        <v>28</v>
      </c>
      <c r="E9"/>
      <c r="F9">
        <v>28</v>
      </c>
      <c r="G9" t="s">
        <v>75</v>
      </c>
      <c r="H9" s="4">
        <f ca="1">INDIRECT((ADDRESS(MATCH($A9,очки!$A:$A,0),2,4,1,"очки")))*$D$1</f>
        <v>74</v>
      </c>
      <c r="I9" t="str">
        <f>IF(ISERROR(MATCH($C9,Мужской!C:C,0)),"нет в списках","есть")</f>
        <v>есть</v>
      </c>
      <c r="J9" t="s">
        <v>79</v>
      </c>
    </row>
    <row r="10" spans="1:10" ht="12.75">
      <c r="A10">
        <v>7</v>
      </c>
      <c r="B10">
        <v>4701</v>
      </c>
      <c r="C10" t="s">
        <v>46</v>
      </c>
      <c r="E10"/>
      <c r="F10">
        <v>53</v>
      </c>
      <c r="G10" t="s">
        <v>74</v>
      </c>
      <c r="H10" s="4">
        <f ca="1">INDIRECT((ADDRESS(MATCH($A10,очки!$A:$A,0),2,4,1,"очки")))*$D$1</f>
        <v>70</v>
      </c>
      <c r="I10" t="str">
        <f>IF(ISERROR(MATCH($C10,Мужской!C:C,0)),"нет в списках","есть")</f>
        <v>есть</v>
      </c>
      <c r="J10" t="s">
        <v>51</v>
      </c>
    </row>
    <row r="11" spans="1:10" ht="12.75">
      <c r="A11">
        <v>8</v>
      </c>
      <c r="B11">
        <v>0</v>
      </c>
      <c r="C11" t="s">
        <v>64</v>
      </c>
      <c r="E11"/>
      <c r="F11">
        <v>36</v>
      </c>
      <c r="G11" t="s">
        <v>74</v>
      </c>
      <c r="H11" s="4">
        <f ca="1">INDIRECT((ADDRESS(MATCH($A11,очки!$A:$A,0),2,4,1,"очки")))*$D$1</f>
        <v>66</v>
      </c>
      <c r="I11" t="str">
        <f>IF(ISERROR(MATCH($C11,Мужской!C:C,0)),"нет в списках","есть")</f>
        <v>есть</v>
      </c>
      <c r="J11" t="s">
        <v>49</v>
      </c>
    </row>
    <row r="12" spans="1:10" ht="12.75">
      <c r="A12">
        <v>9</v>
      </c>
      <c r="B12">
        <v>2474</v>
      </c>
      <c r="C12" t="s">
        <v>22</v>
      </c>
      <c r="E12"/>
      <c r="F12">
        <v>36</v>
      </c>
      <c r="G12" t="s">
        <v>74</v>
      </c>
      <c r="H12" s="4">
        <f ca="1">INDIRECT((ADDRESS(MATCH($A12,очки!$A:$A,0),2,4,1,"очки")))*$D$1</f>
        <v>62</v>
      </c>
      <c r="I12" t="str">
        <f>IF(ISERROR(MATCH($C12,Мужской!C:C,0)),"нет в списках","есть")</f>
        <v>есть</v>
      </c>
      <c r="J12" t="s">
        <v>49</v>
      </c>
    </row>
    <row r="13" spans="1:11" ht="12.75">
      <c r="A13">
        <v>10</v>
      </c>
      <c r="B13">
        <v>4714</v>
      </c>
      <c r="C13" t="s">
        <v>27</v>
      </c>
      <c r="E13"/>
      <c r="F13">
        <v>25</v>
      </c>
      <c r="G13" t="s">
        <v>74</v>
      </c>
      <c r="H13" s="4">
        <f ca="1">INDIRECT((ADDRESS(MATCH($A13,очки!$A:$A,0),2,4,1,"очки")))*$D$1</f>
        <v>58</v>
      </c>
      <c r="I13" t="str">
        <f>IF(ISERROR(MATCH($C13,Мужской!C:C,0)),"нет в списках","есть")</f>
        <v>есть</v>
      </c>
      <c r="J13" t="s">
        <v>79</v>
      </c>
      <c r="K13" s="6"/>
    </row>
    <row r="14" spans="1:11" ht="12.75">
      <c r="A14">
        <v>11</v>
      </c>
      <c r="B14">
        <v>0</v>
      </c>
      <c r="C14" t="s">
        <v>26</v>
      </c>
      <c r="E14"/>
      <c r="F14">
        <v>30</v>
      </c>
      <c r="G14" t="s">
        <v>74</v>
      </c>
      <c r="H14" s="4">
        <f ca="1">INDIRECT((ADDRESS(MATCH($A14,очки!$A:$A,0),2,4,1,"очки")))*$D$1</f>
        <v>55</v>
      </c>
      <c r="I14" t="str">
        <f>IF(ISERROR(MATCH($C14,Мужской!C:C,0)),"нет в списках","есть")</f>
        <v>есть</v>
      </c>
      <c r="J14" t="s">
        <v>49</v>
      </c>
      <c r="K14" s="7"/>
    </row>
    <row r="15" spans="1:10" ht="12.75">
      <c r="A15">
        <v>12</v>
      </c>
      <c r="B15">
        <v>0</v>
      </c>
      <c r="C15" t="s">
        <v>65</v>
      </c>
      <c r="E15"/>
      <c r="F15">
        <v>28</v>
      </c>
      <c r="G15" t="s">
        <v>74</v>
      </c>
      <c r="H15" s="4">
        <f ca="1">INDIRECT((ADDRESS(MATCH($A15,очки!$A:$A,0),2,4,1,"очки")))*$D$1</f>
        <v>52</v>
      </c>
      <c r="I15" t="str">
        <f>IF(ISERROR(MATCH($C15,Мужской!C:C,0)),"нет в списках","есть")</f>
        <v>есть</v>
      </c>
      <c r="J15" t="s">
        <v>79</v>
      </c>
    </row>
    <row r="16" spans="1:10" ht="12.75">
      <c r="A16">
        <v>13</v>
      </c>
      <c r="B16">
        <v>4693</v>
      </c>
      <c r="C16" t="s">
        <v>38</v>
      </c>
      <c r="E16"/>
      <c r="F16">
        <v>48</v>
      </c>
      <c r="G16" t="s">
        <v>74</v>
      </c>
      <c r="H16" s="4">
        <f ca="1">INDIRECT((ADDRESS(MATCH($A16,очки!$A:$A,0),2,4,1,"очки")))*$D$1</f>
        <v>49</v>
      </c>
      <c r="I16" t="str">
        <f>IF(ISERROR(MATCH($C16,Мужской!C:C,0)),"нет в списках","есть")</f>
        <v>есть</v>
      </c>
      <c r="J16" t="s">
        <v>50</v>
      </c>
    </row>
    <row r="17" spans="1:10" ht="12.75">
      <c r="A17">
        <v>14</v>
      </c>
      <c r="B17">
        <v>0</v>
      </c>
      <c r="C17" t="s">
        <v>66</v>
      </c>
      <c r="E17"/>
      <c r="F17">
        <v>14</v>
      </c>
      <c r="G17" t="s">
        <v>74</v>
      </c>
      <c r="H17" s="4">
        <f ca="1">INDIRECT((ADDRESS(MATCH($A17,очки!$A:$A,0),2,4,1,"очки")))*$D$1</f>
        <v>46</v>
      </c>
      <c r="I17" t="str">
        <f>IF(ISERROR(MATCH($C17,Мужской!C:C,0)),"нет в списках","есть")</f>
        <v>есть</v>
      </c>
      <c r="J17" t="s">
        <v>80</v>
      </c>
    </row>
    <row r="18" spans="1:10" ht="12.75">
      <c r="A18">
        <v>15</v>
      </c>
      <c r="B18">
        <v>0</v>
      </c>
      <c r="C18" t="s">
        <v>67</v>
      </c>
      <c r="E18"/>
      <c r="F18">
        <v>15</v>
      </c>
      <c r="G18" t="s">
        <v>74</v>
      </c>
      <c r="H18" s="4">
        <f ca="1">INDIRECT((ADDRESS(MATCH($A18,очки!$A:$A,0),2,4,1,"очки")))*$D$1</f>
        <v>43</v>
      </c>
      <c r="I18" t="str">
        <f>IF(ISERROR(MATCH($C18,Мужской!C:C,0)),"нет в списках","есть")</f>
        <v>есть</v>
      </c>
      <c r="J18" t="s">
        <v>80</v>
      </c>
    </row>
    <row r="19" spans="1:10" ht="12.75">
      <c r="A19">
        <v>16</v>
      </c>
      <c r="B19">
        <v>2360</v>
      </c>
      <c r="C19" t="s">
        <v>36</v>
      </c>
      <c r="E19"/>
      <c r="F19">
        <v>43</v>
      </c>
      <c r="G19" t="s">
        <v>74</v>
      </c>
      <c r="H19" s="4">
        <f ca="1">INDIRECT((ADDRESS(MATCH($A19,очки!$A:$A,0),2,4,1,"очки")))*$D$1</f>
        <v>40</v>
      </c>
      <c r="I19" t="str">
        <f>IF(ISERROR(MATCH($C19,Мужской!C:C,0)),"нет в списках","есть")</f>
        <v>есть</v>
      </c>
      <c r="J19" t="s">
        <v>50</v>
      </c>
    </row>
    <row r="20" spans="1:10" ht="12.75">
      <c r="A20">
        <v>17</v>
      </c>
      <c r="B20">
        <v>0</v>
      </c>
      <c r="C20" t="s">
        <v>68</v>
      </c>
      <c r="E20"/>
      <c r="F20">
        <v>36</v>
      </c>
      <c r="G20" t="s">
        <v>74</v>
      </c>
      <c r="H20" s="4">
        <f ca="1">INDIRECT((ADDRESS(MATCH($A20,очки!$A:$A,0),2,4,1,"очки")))*$D$1</f>
        <v>37</v>
      </c>
      <c r="I20" t="str">
        <f>IF(ISERROR(MATCH($C20,Мужской!C:C,0)),"нет в списках","есть")</f>
        <v>есть</v>
      </c>
      <c r="J20" t="s">
        <v>49</v>
      </c>
    </row>
    <row r="21" spans="1:10" ht="12.75">
      <c r="A21">
        <v>18</v>
      </c>
      <c r="B21">
        <v>0</v>
      </c>
      <c r="C21" t="s">
        <v>152</v>
      </c>
      <c r="E21"/>
      <c r="F21">
        <v>43</v>
      </c>
      <c r="G21" t="s">
        <v>74</v>
      </c>
      <c r="H21" s="4">
        <f ca="1">INDIRECT((ADDRESS(MATCH($A21,очки!$A:$A,0),2,4,1,"очки")))*$D$1</f>
        <v>34</v>
      </c>
      <c r="I21" t="str">
        <f>IF(ISERROR(MATCH($C21,Мужской!C:C,0)),"нет в списках","есть")</f>
        <v>есть</v>
      </c>
      <c r="J21" t="s">
        <v>50</v>
      </c>
    </row>
    <row r="22" spans="1:10" ht="12.75">
      <c r="A22">
        <v>19</v>
      </c>
      <c r="B22">
        <v>0</v>
      </c>
      <c r="C22" t="s">
        <v>69</v>
      </c>
      <c r="E22"/>
      <c r="F22">
        <v>31</v>
      </c>
      <c r="G22" t="s">
        <v>74</v>
      </c>
      <c r="H22" s="4">
        <f ca="1">INDIRECT((ADDRESS(MATCH($A22,очки!$A:$A,0),2,4,1,"очки")))*$D$1</f>
        <v>31</v>
      </c>
      <c r="I22" t="str">
        <f>IF(ISERROR(MATCH($C22,Мужской!C:C,0)),"нет в списках","есть")</f>
        <v>есть</v>
      </c>
      <c r="J22" t="s">
        <v>49</v>
      </c>
    </row>
    <row r="23" spans="1:10" ht="12.75">
      <c r="A23">
        <v>20</v>
      </c>
      <c r="B23">
        <v>4720</v>
      </c>
      <c r="C23" t="s">
        <v>141</v>
      </c>
      <c r="E23"/>
      <c r="F23">
        <v>45</v>
      </c>
      <c r="G23" t="s">
        <v>74</v>
      </c>
      <c r="H23" s="4">
        <f ca="1">INDIRECT((ADDRESS(MATCH($A23,очки!$A:$A,0),2,4,1,"очки")))*$D$1</f>
        <v>28</v>
      </c>
      <c r="I23" t="str">
        <f>IF(ISERROR(MATCH($C23,Мужской!C:C,0)),"нет в списках","есть")</f>
        <v>есть</v>
      </c>
      <c r="J23" t="s">
        <v>50</v>
      </c>
    </row>
    <row r="24" spans="1:10" ht="12.75">
      <c r="A24">
        <v>21</v>
      </c>
      <c r="B24">
        <v>0</v>
      </c>
      <c r="C24" t="s">
        <v>213</v>
      </c>
      <c r="E24"/>
      <c r="F24">
        <v>28</v>
      </c>
      <c r="G24" t="s">
        <v>74</v>
      </c>
      <c r="H24" s="4">
        <f ca="1">INDIRECT((ADDRESS(MATCH($A24,очки!$A:$A,0),2,4,1,"очки")))*$D$1</f>
        <v>26</v>
      </c>
      <c r="I24" t="str">
        <f>IF(ISERROR(MATCH($C24,Мужской!C:C,0)),"нет в списках","есть")</f>
        <v>есть</v>
      </c>
      <c r="J24" t="s">
        <v>79</v>
      </c>
    </row>
    <row r="25" spans="1:10" ht="12.75">
      <c r="A25">
        <v>22</v>
      </c>
      <c r="B25">
        <v>5365</v>
      </c>
      <c r="C25" t="s">
        <v>70</v>
      </c>
      <c r="E25"/>
      <c r="F25">
        <v>39</v>
      </c>
      <c r="G25" t="s">
        <v>74</v>
      </c>
      <c r="H25" s="4">
        <f ca="1">INDIRECT((ADDRESS(MATCH($A25,очки!$A:$A,0),2,4,1,"очки")))*$D$1</f>
        <v>24</v>
      </c>
      <c r="I25" t="str">
        <f>IF(ISERROR(MATCH($C25,Мужской!C:C,0)),"нет в списках","есть")</f>
        <v>есть</v>
      </c>
      <c r="J25" t="s">
        <v>49</v>
      </c>
    </row>
    <row r="26" spans="1:10" ht="12.75">
      <c r="A26">
        <v>23</v>
      </c>
      <c r="B26">
        <v>4344</v>
      </c>
      <c r="C26" t="s">
        <v>71</v>
      </c>
      <c r="E26"/>
      <c r="F26">
        <v>33</v>
      </c>
      <c r="G26" t="s">
        <v>74</v>
      </c>
      <c r="H26" s="4">
        <f ca="1">INDIRECT((ADDRESS(MATCH($A26,очки!$A:$A,0),2,4,1,"очки")))*$D$1</f>
        <v>22</v>
      </c>
      <c r="I26" t="str">
        <f>IF(ISERROR(MATCH($C26,Мужской!C:C,0)),"нет в списках","есть")</f>
        <v>есть</v>
      </c>
      <c r="J26" t="s">
        <v>49</v>
      </c>
    </row>
    <row r="27" spans="1:10" ht="12.75">
      <c r="A27">
        <v>24</v>
      </c>
      <c r="B27">
        <v>0</v>
      </c>
      <c r="C27" t="s">
        <v>43</v>
      </c>
      <c r="E27"/>
      <c r="F27">
        <v>43</v>
      </c>
      <c r="G27" t="s">
        <v>74</v>
      </c>
      <c r="H27" s="4">
        <f ca="1">INDIRECT((ADDRESS(MATCH($A27,очки!$A:$A,0),2,4,1,"очки")))*$D$1</f>
        <v>20</v>
      </c>
      <c r="I27" t="str">
        <f>IF(ISERROR(MATCH($C27,Мужской!C:C,0)),"нет в списках","есть")</f>
        <v>есть</v>
      </c>
      <c r="J27" t="s">
        <v>50</v>
      </c>
    </row>
    <row r="28" spans="1:10" ht="12.75">
      <c r="A28">
        <v>25</v>
      </c>
      <c r="B28">
        <v>0</v>
      </c>
      <c r="C28" t="s">
        <v>72</v>
      </c>
      <c r="E28"/>
      <c r="F28">
        <v>30</v>
      </c>
      <c r="G28" t="s">
        <v>76</v>
      </c>
      <c r="H28" s="4">
        <f ca="1">INDIRECT((ADDRESS(MATCH($A28,очки!$A:$A,0),2,4,1,"очки")))*$D$1</f>
        <v>18</v>
      </c>
      <c r="I28" t="str">
        <f>IF(ISERROR(MATCH($C28,Мужской!C:C,0)),"нет в списках","есть")</f>
        <v>есть</v>
      </c>
      <c r="J28" t="s">
        <v>49</v>
      </c>
    </row>
    <row r="29" spans="1:10" ht="12.75">
      <c r="A29">
        <v>26</v>
      </c>
      <c r="B29">
        <v>5318</v>
      </c>
      <c r="C29" t="s">
        <v>115</v>
      </c>
      <c r="E29"/>
      <c r="F29">
        <v>26</v>
      </c>
      <c r="G29" t="s">
        <v>77</v>
      </c>
      <c r="H29" s="4">
        <f ca="1">INDIRECT((ADDRESS(MATCH($A29,очки!$A:$A,0),2,4,1,"очки")))*$D$1</f>
        <v>16</v>
      </c>
      <c r="I29" t="str">
        <f>IF(ISERROR(MATCH($C29,Мужской!C:C,0)),"нет в списках","есть")</f>
        <v>есть</v>
      </c>
      <c r="J29" t="s">
        <v>79</v>
      </c>
    </row>
    <row r="30" spans="1:10" ht="12.75">
      <c r="A30">
        <v>27</v>
      </c>
      <c r="B30">
        <v>5344</v>
      </c>
      <c r="C30" t="s">
        <v>73</v>
      </c>
      <c r="E30"/>
      <c r="F30">
        <v>42</v>
      </c>
      <c r="G30" t="s">
        <v>74</v>
      </c>
      <c r="H30" s="4">
        <f ca="1">INDIRECT((ADDRESS(MATCH($A30,очки!$A:$A,0),2,4,1,"очки")))*$D$1</f>
        <v>14</v>
      </c>
      <c r="I30" t="str">
        <f>IF(ISERROR(MATCH($C30,Мужской!C:C,0)),"нет в списках","есть")</f>
        <v>есть</v>
      </c>
      <c r="J30" t="s">
        <v>50</v>
      </c>
    </row>
    <row r="31" spans="1:10" ht="12.75">
      <c r="A31">
        <v>28</v>
      </c>
      <c r="B31">
        <v>0</v>
      </c>
      <c r="C31" t="s">
        <v>47</v>
      </c>
      <c r="E31"/>
      <c r="F31">
        <v>56</v>
      </c>
      <c r="G31" t="s">
        <v>78</v>
      </c>
      <c r="H31" s="4">
        <f ca="1">INDIRECT((ADDRESS(MATCH($A31,очки!$A:$A,0),2,4,1,"очки")))*$D$1</f>
        <v>12</v>
      </c>
      <c r="I31" t="str">
        <f>IF(ISERROR(MATCH($C31,Мужской!C:C,0)),"нет в списках","есть")</f>
        <v>есть</v>
      </c>
      <c r="J31" t="s">
        <v>51</v>
      </c>
    </row>
    <row r="32" spans="5:8" ht="12.75">
      <c r="E32"/>
      <c r="H32" s="4"/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1:9" s="6" customFormat="1" ht="12.75">
      <c r="A36" s="10" t="s">
        <v>18</v>
      </c>
      <c r="B36" s="10"/>
      <c r="C36" s="10"/>
      <c r="E36" s="9"/>
      <c r="I36" s="6" t="s">
        <v>8</v>
      </c>
    </row>
    <row r="37" spans="1:10" ht="12.75">
      <c r="A37">
        <v>1</v>
      </c>
      <c r="B37">
        <v>89</v>
      </c>
      <c r="C37" t="s">
        <v>52</v>
      </c>
      <c r="E37"/>
      <c r="F37">
        <v>32</v>
      </c>
      <c r="G37" t="s">
        <v>74</v>
      </c>
      <c r="H37" s="4">
        <f ca="1">INDIRECT((ADDRESS(MATCH($A37,очки!$A:$A,0),2,4,1,"очки")))*$D$1</f>
        <v>100</v>
      </c>
      <c r="I37" t="str">
        <f>IF(ISERROR(MATCH($C37,Женский!C:C,0)),"нет в списках","есть")</f>
        <v>есть</v>
      </c>
      <c r="J37" t="s">
        <v>18</v>
      </c>
    </row>
    <row r="38" spans="1:10" ht="12.75">
      <c r="A38">
        <v>2</v>
      </c>
      <c r="B38">
        <v>2664</v>
      </c>
      <c r="C38" t="s">
        <v>81</v>
      </c>
      <c r="E38"/>
      <c r="F38">
        <v>32</v>
      </c>
      <c r="G38" t="s">
        <v>74</v>
      </c>
      <c r="H38" s="4">
        <f ca="1">INDIRECT((ADDRESS(MATCH($A38,очки!$A:$A,0),2,4,1,"очки")))*$D$1</f>
        <v>92</v>
      </c>
      <c r="I38" t="str">
        <f>IF(ISERROR(MATCH($C38,Женский!C:C,0)),"нет в списках","есть")</f>
        <v>есть</v>
      </c>
      <c r="J38" t="s">
        <v>18</v>
      </c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5:8" ht="12.75">
      <c r="E46"/>
      <c r="H46" s="4"/>
    </row>
    <row r="47" spans="5:8" ht="12.75">
      <c r="E47"/>
      <c r="H47" s="4"/>
    </row>
    <row r="48" spans="5:8" ht="12.75">
      <c r="E48"/>
      <c r="H48" s="4"/>
    </row>
    <row r="49" spans="5:8" ht="12.75">
      <c r="E49"/>
      <c r="H49" s="4"/>
    </row>
    <row r="50" spans="5:8" ht="12.75">
      <c r="E50"/>
      <c r="H50" s="4"/>
    </row>
    <row r="51" spans="5:8" ht="12.75">
      <c r="E51"/>
      <c r="H51" s="4"/>
    </row>
    <row r="52" spans="5:8" ht="12.75">
      <c r="E52"/>
      <c r="H52" s="4"/>
    </row>
    <row r="53" spans="5:8" ht="12.75">
      <c r="E53"/>
      <c r="H53" s="4"/>
    </row>
    <row r="54" spans="5:8" ht="12.75">
      <c r="E54"/>
      <c r="H5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K75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7.75390625" style="0" bestFit="1" customWidth="1"/>
  </cols>
  <sheetData>
    <row r="1" spans="3:5" ht="15.75">
      <c r="C1" t="s">
        <v>83</v>
      </c>
      <c r="D1">
        <v>1</v>
      </c>
      <c r="E1" s="63" t="s">
        <v>150</v>
      </c>
    </row>
    <row r="2" spans="1:5" s="6" customFormat="1" ht="12.75">
      <c r="A2" s="10" t="s">
        <v>14</v>
      </c>
      <c r="B2" s="10"/>
      <c r="C2" s="10"/>
      <c r="E2" s="9"/>
    </row>
    <row r="3" spans="1:10" ht="12.75">
      <c r="A3" s="6" t="s">
        <v>0</v>
      </c>
      <c r="B3" s="44" t="s">
        <v>21</v>
      </c>
      <c r="C3" s="6" t="s">
        <v>1</v>
      </c>
      <c r="D3" s="6" t="s">
        <v>7</v>
      </c>
      <c r="E3" s="9" t="s">
        <v>11</v>
      </c>
      <c r="F3" s="6" t="s">
        <v>19</v>
      </c>
      <c r="G3" s="6" t="s">
        <v>3</v>
      </c>
      <c r="H3" s="9" t="s">
        <v>4</v>
      </c>
      <c r="I3" s="6" t="s">
        <v>8</v>
      </c>
      <c r="J3" s="6" t="s">
        <v>56</v>
      </c>
    </row>
    <row r="4" spans="1:10" ht="12.75">
      <c r="A4">
        <v>1</v>
      </c>
      <c r="B4">
        <v>4700</v>
      </c>
      <c r="C4" t="s">
        <v>84</v>
      </c>
      <c r="E4"/>
      <c r="F4">
        <v>24</v>
      </c>
      <c r="G4" t="s">
        <v>85</v>
      </c>
      <c r="H4" s="4">
        <f ca="1">INDIRECT((ADDRESS(MATCH($A4,очки!$A:$A,0),2,4,1,"очки")))*$D$1</f>
        <v>100</v>
      </c>
      <c r="I4" t="str">
        <f>IF(ISERROR(MATCH($C4,Мужской!C:C,0)),"нет в списках","есть")</f>
        <v>есть</v>
      </c>
      <c r="J4" t="s">
        <v>14</v>
      </c>
    </row>
    <row r="5" spans="1:10" ht="12.75">
      <c r="A5">
        <v>2</v>
      </c>
      <c r="B5">
        <v>0</v>
      </c>
      <c r="C5" t="s">
        <v>62</v>
      </c>
      <c r="E5"/>
      <c r="F5">
        <v>30</v>
      </c>
      <c r="G5" t="s">
        <v>74</v>
      </c>
      <c r="H5" s="4">
        <f ca="1">INDIRECT((ADDRESS(MATCH($A5,очки!$A:$A,0),2,4,1,"очки")))*$D$1</f>
        <v>92</v>
      </c>
      <c r="I5" t="str">
        <f>IF(ISERROR(MATCH($C5,Мужской!C:C,0)),"нет в списках","есть")</f>
        <v>есть</v>
      </c>
      <c r="J5" t="s">
        <v>49</v>
      </c>
    </row>
    <row r="6" spans="1:10" ht="12.75">
      <c r="A6">
        <v>3</v>
      </c>
      <c r="B6">
        <v>5550</v>
      </c>
      <c r="C6" t="s">
        <v>86</v>
      </c>
      <c r="E6"/>
      <c r="F6">
        <v>23</v>
      </c>
      <c r="G6" t="s">
        <v>87</v>
      </c>
      <c r="H6" s="4">
        <f ca="1">INDIRECT((ADDRESS(MATCH($A6,очки!$A:$A,0),2,4,1,"очки")))*$D$1</f>
        <v>86</v>
      </c>
      <c r="I6" t="str">
        <f>IF(ISERROR(MATCH($C6,Мужской!C:C,0)),"нет в списках","есть")</f>
        <v>есть</v>
      </c>
      <c r="J6" t="s">
        <v>14</v>
      </c>
    </row>
    <row r="7" spans="1:10" ht="12.75">
      <c r="A7">
        <v>4</v>
      </c>
      <c r="B7">
        <v>0</v>
      </c>
      <c r="C7" t="s">
        <v>88</v>
      </c>
      <c r="E7"/>
      <c r="F7">
        <v>26</v>
      </c>
      <c r="G7" t="s">
        <v>89</v>
      </c>
      <c r="H7" s="4">
        <f ca="1">INDIRECT((ADDRESS(MATCH($A7,очки!$A:$A,0),2,4,1,"очки")))*$D$1</f>
        <v>82</v>
      </c>
      <c r="I7" t="str">
        <f>IF(ISERROR(MATCH($C7,Мужской!C:C,0)),"нет в списках","есть")</f>
        <v>есть</v>
      </c>
      <c r="J7" t="s">
        <v>14</v>
      </c>
    </row>
    <row r="8" spans="1:10" ht="12.75">
      <c r="A8">
        <v>5</v>
      </c>
      <c r="B8">
        <v>4701</v>
      </c>
      <c r="C8" t="s">
        <v>46</v>
      </c>
      <c r="E8"/>
      <c r="F8">
        <v>53</v>
      </c>
      <c r="G8" t="s">
        <v>90</v>
      </c>
      <c r="H8" s="4">
        <f ca="1">INDIRECT((ADDRESS(MATCH($A8,очки!$A:$A,0),2,4,1,"очки")))*$D$1</f>
        <v>78</v>
      </c>
      <c r="I8" t="str">
        <f>IF(ISERROR(MATCH($C8,Мужской!C:C,0)),"нет в списках","есть")</f>
        <v>есть</v>
      </c>
      <c r="J8" t="s">
        <v>51</v>
      </c>
    </row>
    <row r="9" spans="1:10" ht="12.75">
      <c r="A9">
        <v>6</v>
      </c>
      <c r="B9">
        <v>0</v>
      </c>
      <c r="C9" t="s">
        <v>207</v>
      </c>
      <c r="E9"/>
      <c r="F9">
        <v>46</v>
      </c>
      <c r="G9" t="s">
        <v>91</v>
      </c>
      <c r="H9" s="4">
        <f ca="1">INDIRECT((ADDRESS(MATCH($A9,очки!$A:$A,0),2,4,1,"очки")))*$D$1</f>
        <v>74</v>
      </c>
      <c r="I9" t="str">
        <f>IF(ISERROR(MATCH($C9,Мужской!C:C,0)),"нет в списках","есть")</f>
        <v>есть</v>
      </c>
      <c r="J9" t="s">
        <v>50</v>
      </c>
    </row>
    <row r="10" spans="1:10" ht="12.75">
      <c r="A10">
        <v>7</v>
      </c>
      <c r="B10">
        <v>0</v>
      </c>
      <c r="C10" t="s">
        <v>92</v>
      </c>
      <c r="E10"/>
      <c r="F10">
        <v>28</v>
      </c>
      <c r="G10" t="s">
        <v>93</v>
      </c>
      <c r="H10" s="4">
        <f ca="1">INDIRECT((ADDRESS(MATCH($A10,очки!$A:$A,0),2,4,1,"очки")))*$D$1</f>
        <v>70</v>
      </c>
      <c r="I10" t="str">
        <f>IF(ISERROR(MATCH($C10,Мужской!C:C,0)),"нет в списках","есть")</f>
        <v>есть</v>
      </c>
      <c r="J10" t="s">
        <v>14</v>
      </c>
    </row>
    <row r="11" spans="1:10" ht="12.75">
      <c r="A11">
        <v>8</v>
      </c>
      <c r="B11">
        <v>0</v>
      </c>
      <c r="C11" t="s">
        <v>32</v>
      </c>
      <c r="E11"/>
      <c r="F11">
        <v>37</v>
      </c>
      <c r="G11" t="s">
        <v>74</v>
      </c>
      <c r="H11" s="4">
        <f ca="1">INDIRECT((ADDRESS(MATCH($A11,очки!$A:$A,0),2,4,1,"очки")))*$D$1</f>
        <v>66</v>
      </c>
      <c r="I11" t="str">
        <f>IF(ISERROR(MATCH($C11,Мужской!C:C,0)),"нет в списках","есть")</f>
        <v>есть</v>
      </c>
      <c r="J11" t="s">
        <v>49</v>
      </c>
    </row>
    <row r="12" spans="1:10" ht="12.75">
      <c r="A12">
        <v>9</v>
      </c>
      <c r="B12">
        <v>0</v>
      </c>
      <c r="C12" t="s">
        <v>94</v>
      </c>
      <c r="E12"/>
      <c r="F12">
        <v>31</v>
      </c>
      <c r="G12" t="s">
        <v>95</v>
      </c>
      <c r="H12" s="4">
        <f ca="1">INDIRECT((ADDRESS(MATCH($A12,очки!$A:$A,0),2,4,1,"очки")))*$D$1</f>
        <v>62</v>
      </c>
      <c r="I12" t="str">
        <f>IF(ISERROR(MATCH($C12,Мужской!C:C,0)),"нет в списках","есть")</f>
        <v>есть</v>
      </c>
      <c r="J12" t="s">
        <v>49</v>
      </c>
    </row>
    <row r="13" spans="1:11" ht="12.75">
      <c r="A13">
        <v>10</v>
      </c>
      <c r="B13">
        <v>0</v>
      </c>
      <c r="C13" t="s">
        <v>64</v>
      </c>
      <c r="E13"/>
      <c r="F13">
        <v>36</v>
      </c>
      <c r="H13" s="4">
        <f ca="1">INDIRECT((ADDRESS(MATCH($A13,очки!$A:$A,0),2,4,1,"очки")))*$D$1</f>
        <v>58</v>
      </c>
      <c r="I13" t="str">
        <f>IF(ISERROR(MATCH($C13,Мужской!C:C,0)),"нет в списках","есть")</f>
        <v>есть</v>
      </c>
      <c r="J13" t="s">
        <v>49</v>
      </c>
      <c r="K13" s="6"/>
    </row>
    <row r="14" spans="1:11" ht="12.75">
      <c r="A14">
        <v>11</v>
      </c>
      <c r="B14">
        <v>0</v>
      </c>
      <c r="C14" t="s">
        <v>96</v>
      </c>
      <c r="E14"/>
      <c r="F14">
        <v>25</v>
      </c>
      <c r="G14" t="s">
        <v>74</v>
      </c>
      <c r="H14" s="4">
        <f ca="1">INDIRECT((ADDRESS(MATCH($A14,очки!$A:$A,0),2,4,1,"очки")))*$D$1</f>
        <v>55</v>
      </c>
      <c r="I14" t="str">
        <f>IF(ISERROR(MATCH($C14,Мужской!C:C,0)),"нет в списках","есть")</f>
        <v>есть</v>
      </c>
      <c r="J14" t="s">
        <v>14</v>
      </c>
      <c r="K14" s="7"/>
    </row>
    <row r="15" spans="1:10" ht="12.75">
      <c r="A15">
        <v>12</v>
      </c>
      <c r="B15">
        <v>0</v>
      </c>
      <c r="C15" t="s">
        <v>33</v>
      </c>
      <c r="E15"/>
      <c r="F15">
        <v>32</v>
      </c>
      <c r="G15" t="s">
        <v>74</v>
      </c>
      <c r="H15" s="4">
        <f ca="1">INDIRECT((ADDRESS(MATCH($A15,очки!$A:$A,0),2,4,1,"очки")))*$D$1</f>
        <v>52</v>
      </c>
      <c r="I15" t="str">
        <f>IF(ISERROR(MATCH($C15,Мужской!C:C,0)),"нет в списках","есть")</f>
        <v>есть</v>
      </c>
      <c r="J15" t="s">
        <v>49</v>
      </c>
    </row>
    <row r="16" spans="1:10" ht="12.75">
      <c r="A16">
        <v>13</v>
      </c>
      <c r="B16">
        <v>4692</v>
      </c>
      <c r="C16" t="s">
        <v>48</v>
      </c>
      <c r="E16"/>
      <c r="F16">
        <v>26</v>
      </c>
      <c r="G16" t="s">
        <v>74</v>
      </c>
      <c r="H16" s="4">
        <f ca="1">INDIRECT((ADDRESS(MATCH($A16,очки!$A:$A,0),2,4,1,"очки")))*$D$1</f>
        <v>49</v>
      </c>
      <c r="I16" t="str">
        <f>IF(ISERROR(MATCH($C16,Мужской!C:C,0)),"нет в списках","есть")</f>
        <v>есть</v>
      </c>
      <c r="J16" t="s">
        <v>49</v>
      </c>
    </row>
    <row r="17" spans="1:10" ht="12.75">
      <c r="A17">
        <v>14</v>
      </c>
      <c r="B17">
        <v>0</v>
      </c>
      <c r="C17" t="s">
        <v>97</v>
      </c>
      <c r="E17"/>
      <c r="F17">
        <v>49</v>
      </c>
      <c r="G17" t="s">
        <v>91</v>
      </c>
      <c r="H17" s="4">
        <f ca="1">INDIRECT((ADDRESS(MATCH($A17,очки!$A:$A,0),2,4,1,"очки")))*$D$1</f>
        <v>46</v>
      </c>
      <c r="I17" t="str">
        <f>IF(ISERROR(MATCH($C17,Мужской!C:C,0)),"нет в списках","есть")</f>
        <v>есть</v>
      </c>
      <c r="J17" t="s">
        <v>50</v>
      </c>
    </row>
    <row r="18" spans="1:10" ht="12.75">
      <c r="A18">
        <v>15</v>
      </c>
      <c r="B18">
        <v>0</v>
      </c>
      <c r="C18" t="s">
        <v>98</v>
      </c>
      <c r="E18"/>
      <c r="F18">
        <v>22</v>
      </c>
      <c r="G18" t="s">
        <v>74</v>
      </c>
      <c r="H18" s="4">
        <f ca="1">INDIRECT((ADDRESS(MATCH($A18,очки!$A:$A,0),2,4,1,"очки")))*$D$1</f>
        <v>43</v>
      </c>
      <c r="I18" t="str">
        <f>IF(ISERROR(MATCH($C18,Мужской!C:C,0)),"нет в списках","есть")</f>
        <v>есть</v>
      </c>
      <c r="J18" t="s">
        <v>14</v>
      </c>
    </row>
    <row r="19" spans="1:10" ht="12.75">
      <c r="A19">
        <v>16</v>
      </c>
      <c r="B19">
        <v>2885</v>
      </c>
      <c r="C19" t="s">
        <v>24</v>
      </c>
      <c r="E19"/>
      <c r="F19">
        <v>29</v>
      </c>
      <c r="G19" t="s">
        <v>74</v>
      </c>
      <c r="H19" s="4">
        <f ca="1">INDIRECT((ADDRESS(MATCH($A19,очки!$A:$A,0),2,4,1,"очки")))*$D$1</f>
        <v>40</v>
      </c>
      <c r="I19" t="str">
        <f>IF(ISERROR(MATCH($C19,Мужской!C:C,0)),"нет в списках","есть")</f>
        <v>есть</v>
      </c>
      <c r="J19" t="s">
        <v>14</v>
      </c>
    </row>
    <row r="20" spans="1:10" ht="12.75">
      <c r="A20">
        <v>17</v>
      </c>
      <c r="B20">
        <v>0</v>
      </c>
      <c r="C20" t="s">
        <v>99</v>
      </c>
      <c r="E20"/>
      <c r="F20">
        <v>41</v>
      </c>
      <c r="H20" s="4">
        <f ca="1">INDIRECT((ADDRESS(MATCH($A20,очки!$A:$A,0),2,4,1,"очки")))*$D$1</f>
        <v>37</v>
      </c>
      <c r="I20" t="str">
        <f>IF(ISERROR(MATCH($C20,Мужской!C:C,0)),"нет в списках","есть")</f>
        <v>есть</v>
      </c>
      <c r="J20" t="s">
        <v>50</v>
      </c>
    </row>
    <row r="21" spans="1:10" ht="12.75">
      <c r="A21">
        <v>18</v>
      </c>
      <c r="B21">
        <v>0</v>
      </c>
      <c r="C21" t="s">
        <v>100</v>
      </c>
      <c r="E21"/>
      <c r="F21">
        <v>32</v>
      </c>
      <c r="G21" t="s">
        <v>74</v>
      </c>
      <c r="H21" s="4">
        <f ca="1">INDIRECT((ADDRESS(MATCH($A21,очки!$A:$A,0),2,4,1,"очки")))*$D$1</f>
        <v>34</v>
      </c>
      <c r="I21" t="str">
        <f>IF(ISERROR(MATCH($C21,Мужской!C:C,0)),"нет в списках","есть")</f>
        <v>есть</v>
      </c>
      <c r="J21" t="s">
        <v>49</v>
      </c>
    </row>
    <row r="22" spans="1:10" ht="12.75">
      <c r="A22">
        <v>19</v>
      </c>
      <c r="B22">
        <v>1555</v>
      </c>
      <c r="C22" t="s">
        <v>35</v>
      </c>
      <c r="E22"/>
      <c r="F22">
        <v>31</v>
      </c>
      <c r="G22" t="s">
        <v>74</v>
      </c>
      <c r="H22" s="4">
        <f ca="1">INDIRECT((ADDRESS(MATCH($A22,очки!$A:$A,0),2,4,1,"очки")))*$D$1</f>
        <v>31</v>
      </c>
      <c r="I22" t="str">
        <f>IF(ISERROR(MATCH($C22,Мужской!C:C,0)),"нет в списках","есть")</f>
        <v>есть</v>
      </c>
      <c r="J22" t="s">
        <v>49</v>
      </c>
    </row>
    <row r="23" spans="1:10" ht="12.75">
      <c r="A23">
        <v>20</v>
      </c>
      <c r="B23">
        <v>2474</v>
      </c>
      <c r="C23" t="s">
        <v>22</v>
      </c>
      <c r="E23"/>
      <c r="F23">
        <v>36</v>
      </c>
      <c r="G23" t="s">
        <v>74</v>
      </c>
      <c r="H23" s="4">
        <f ca="1">INDIRECT((ADDRESS(MATCH($A23,очки!$A:$A,0),2,4,1,"очки")))*$D$1</f>
        <v>28</v>
      </c>
      <c r="I23" t="str">
        <f>IF(ISERROR(MATCH($C23,Мужской!C:C,0)),"нет в списках","есть")</f>
        <v>есть</v>
      </c>
      <c r="J23" t="s">
        <v>49</v>
      </c>
    </row>
    <row r="24" spans="1:10" ht="12.75">
      <c r="A24">
        <v>21</v>
      </c>
      <c r="B24">
        <v>0</v>
      </c>
      <c r="C24" t="s">
        <v>26</v>
      </c>
      <c r="E24"/>
      <c r="F24">
        <v>30</v>
      </c>
      <c r="G24" t="s">
        <v>74</v>
      </c>
      <c r="H24" s="4">
        <f ca="1">INDIRECT((ADDRESS(MATCH($A24,очки!$A:$A,0),2,4,1,"очки")))*$D$1</f>
        <v>26</v>
      </c>
      <c r="I24" t="str">
        <f>IF(ISERROR(MATCH($C24,Мужской!C:C,0)),"нет в списках","есть")</f>
        <v>есть</v>
      </c>
      <c r="J24" t="s">
        <v>49</v>
      </c>
    </row>
    <row r="25" spans="1:10" ht="12.75">
      <c r="A25">
        <v>22</v>
      </c>
      <c r="B25">
        <v>5317</v>
      </c>
      <c r="C25" t="s">
        <v>101</v>
      </c>
      <c r="E25"/>
      <c r="F25">
        <v>54</v>
      </c>
      <c r="G25" t="s">
        <v>102</v>
      </c>
      <c r="H25" s="4">
        <f ca="1">INDIRECT((ADDRESS(MATCH($A25,очки!$A:$A,0),2,4,1,"очки")))*$D$1</f>
        <v>24</v>
      </c>
      <c r="I25" t="str">
        <f>IF(ISERROR(MATCH($C25,Мужской!C:C,0)),"нет в списках","есть")</f>
        <v>есть</v>
      </c>
      <c r="J25" t="s">
        <v>51</v>
      </c>
    </row>
    <row r="26" spans="1:10" ht="12.75">
      <c r="A26">
        <v>23</v>
      </c>
      <c r="B26">
        <v>0</v>
      </c>
      <c r="C26" t="s">
        <v>103</v>
      </c>
      <c r="E26"/>
      <c r="F26">
        <v>22</v>
      </c>
      <c r="G26" t="s">
        <v>104</v>
      </c>
      <c r="H26" s="4">
        <f ca="1">INDIRECT((ADDRESS(MATCH($A26,очки!$A:$A,0),2,4,1,"очки")))*$D$1</f>
        <v>22</v>
      </c>
      <c r="I26" t="str">
        <f>IF(ISERROR(MATCH($C26,Мужской!C:C,0)),"нет в списках","есть")</f>
        <v>есть</v>
      </c>
      <c r="J26" t="s">
        <v>14</v>
      </c>
    </row>
    <row r="27" spans="1:10" ht="12.75">
      <c r="A27">
        <v>24</v>
      </c>
      <c r="B27">
        <v>5262</v>
      </c>
      <c r="C27" t="s">
        <v>105</v>
      </c>
      <c r="E27"/>
      <c r="H27" s="4">
        <f ca="1">INDIRECT((ADDRESS(MATCH($A27,очки!$A:$A,0),2,4,1,"очки")))*$D$1</f>
        <v>20</v>
      </c>
      <c r="I27" t="str">
        <f>IF(ISERROR(MATCH($C27,Мужской!C:C,0)),"нет в списках","есть")</f>
        <v>есть</v>
      </c>
      <c r="J27" t="s">
        <v>49</v>
      </c>
    </row>
    <row r="28" spans="1:10" ht="12.75">
      <c r="A28">
        <v>25</v>
      </c>
      <c r="B28">
        <v>4830</v>
      </c>
      <c r="C28" t="s">
        <v>106</v>
      </c>
      <c r="E28"/>
      <c r="F28">
        <v>32</v>
      </c>
      <c r="H28" s="4">
        <f ca="1">INDIRECT((ADDRESS(MATCH($A28,очки!$A:$A,0),2,4,1,"очки")))*$D$1</f>
        <v>18</v>
      </c>
      <c r="I28" t="str">
        <f>IF(ISERROR(MATCH($C28,Мужской!C:C,0)),"нет в списках","есть")</f>
        <v>есть</v>
      </c>
      <c r="J28" t="s">
        <v>49</v>
      </c>
    </row>
    <row r="29" spans="1:10" ht="12.75">
      <c r="A29">
        <v>26</v>
      </c>
      <c r="B29">
        <v>5452</v>
      </c>
      <c r="C29" t="s">
        <v>37</v>
      </c>
      <c r="E29"/>
      <c r="H29" s="4">
        <f ca="1">INDIRECT((ADDRESS(MATCH($A29,очки!$A:$A,0),2,4,1,"очки")))*$D$1</f>
        <v>16</v>
      </c>
      <c r="I29" t="str">
        <f>IF(ISERROR(MATCH($C29,Мужской!C:C,0)),"нет в списках","есть")</f>
        <v>есть</v>
      </c>
      <c r="J29" t="s">
        <v>49</v>
      </c>
    </row>
    <row r="30" spans="1:10" ht="12.75">
      <c r="A30">
        <v>27</v>
      </c>
      <c r="B30">
        <v>3605</v>
      </c>
      <c r="C30" t="s">
        <v>107</v>
      </c>
      <c r="E30"/>
      <c r="F30">
        <v>41</v>
      </c>
      <c r="G30" t="s">
        <v>108</v>
      </c>
      <c r="H30" s="4">
        <f ca="1">INDIRECT((ADDRESS(MATCH($A30,очки!$A:$A,0),2,4,1,"очки")))*$D$1</f>
        <v>14</v>
      </c>
      <c r="I30" t="str">
        <f>IF(ISERROR(MATCH($C30,Мужской!C:C,0)),"нет в списках","есть")</f>
        <v>есть</v>
      </c>
      <c r="J30" t="s">
        <v>50</v>
      </c>
    </row>
    <row r="31" spans="1:10" ht="12.75">
      <c r="A31">
        <v>28</v>
      </c>
      <c r="B31">
        <v>0</v>
      </c>
      <c r="C31" t="s">
        <v>109</v>
      </c>
      <c r="E31"/>
      <c r="F31">
        <v>22</v>
      </c>
      <c r="G31" t="s">
        <v>87</v>
      </c>
      <c r="H31" s="4">
        <f ca="1">INDIRECT((ADDRESS(MATCH($A31,очки!$A:$A,0),2,4,1,"очки")))*$D$1</f>
        <v>12</v>
      </c>
      <c r="I31" t="str">
        <f>IF(ISERROR(MATCH($C31,Мужской!C:C,0)),"нет в списках","есть")</f>
        <v>есть</v>
      </c>
      <c r="J31" t="s">
        <v>14</v>
      </c>
    </row>
    <row r="32" spans="1:10" ht="12.75">
      <c r="A32">
        <v>29</v>
      </c>
      <c r="B32">
        <v>0</v>
      </c>
      <c r="C32" t="s">
        <v>110</v>
      </c>
      <c r="E32"/>
      <c r="F32">
        <v>36</v>
      </c>
      <c r="G32" t="s">
        <v>74</v>
      </c>
      <c r="H32" s="4">
        <f ca="1">INDIRECT((ADDRESS(MATCH($A32,очки!$A:$A,0),2,4,1,"очки")))*$D$1</f>
        <v>10</v>
      </c>
      <c r="I32" t="str">
        <f>IF(ISERROR(MATCH($C32,Мужской!C:C,0)),"нет в списках","есть")</f>
        <v>есть</v>
      </c>
      <c r="J32" t="s">
        <v>49</v>
      </c>
    </row>
    <row r="33" spans="1:10" ht="12.75">
      <c r="A33">
        <v>30</v>
      </c>
      <c r="B33">
        <v>0</v>
      </c>
      <c r="C33" t="s">
        <v>29</v>
      </c>
      <c r="E33"/>
      <c r="F33">
        <v>29</v>
      </c>
      <c r="H33" s="4">
        <f ca="1">INDIRECT((ADDRESS(MATCH($A33,очки!$A:$A,0),2,4,1,"очки")))*$D$1</f>
        <v>9</v>
      </c>
      <c r="I33" t="str">
        <f>IF(ISERROR(MATCH($C33,Мужской!C:C,0)),"нет в списках","есть")</f>
        <v>есть</v>
      </c>
      <c r="J33" t="s">
        <v>14</v>
      </c>
    </row>
    <row r="34" spans="1:10" ht="12.75">
      <c r="A34">
        <v>31</v>
      </c>
      <c r="B34">
        <v>5312</v>
      </c>
      <c r="C34" t="s">
        <v>111</v>
      </c>
      <c r="E34"/>
      <c r="F34">
        <v>26</v>
      </c>
      <c r="G34" t="s">
        <v>91</v>
      </c>
      <c r="H34" s="4">
        <f ca="1">INDIRECT((ADDRESS(MATCH($A34,очки!$A:$A,0),2,4,1,"очки")))*$D$1</f>
        <v>8</v>
      </c>
      <c r="I34" t="str">
        <f>IF(ISERROR(MATCH($C34,Мужской!C:C,0)),"нет в списках","есть")</f>
        <v>есть</v>
      </c>
      <c r="J34" t="s">
        <v>14</v>
      </c>
    </row>
    <row r="35" spans="1:10" ht="12.75">
      <c r="A35">
        <v>32</v>
      </c>
      <c r="B35">
        <v>0</v>
      </c>
      <c r="C35" t="s">
        <v>112</v>
      </c>
      <c r="E35"/>
      <c r="F35">
        <v>32</v>
      </c>
      <c r="G35" t="s">
        <v>85</v>
      </c>
      <c r="H35" s="4">
        <f ca="1">INDIRECT((ADDRESS(MATCH($A35,очки!$A:$A,0),2,4,1,"очки")))*$D$1</f>
        <v>8</v>
      </c>
      <c r="I35" t="str">
        <f>IF(ISERROR(MATCH($C35,Мужской!C:C,0)),"нет в списках","есть")</f>
        <v>есть</v>
      </c>
      <c r="J35" t="s">
        <v>49</v>
      </c>
    </row>
    <row r="36" spans="1:10" ht="12.75">
      <c r="A36">
        <v>33</v>
      </c>
      <c r="B36">
        <v>0</v>
      </c>
      <c r="C36" t="s">
        <v>34</v>
      </c>
      <c r="E36"/>
      <c r="H36" s="4">
        <f ca="1">INDIRECT((ADDRESS(MATCH($A36,очки!$A:$A,0),2,4,1,"очки")))*$D$1</f>
        <v>8</v>
      </c>
      <c r="I36" t="str">
        <f>IF(ISERROR(MATCH($C36,Мужской!C:C,0)),"нет в списках","есть")</f>
        <v>есть</v>
      </c>
      <c r="J36" t="s">
        <v>49</v>
      </c>
    </row>
    <row r="37" spans="1:10" ht="12.75">
      <c r="A37">
        <v>34</v>
      </c>
      <c r="B37">
        <v>0</v>
      </c>
      <c r="C37" t="s">
        <v>113</v>
      </c>
      <c r="E37"/>
      <c r="F37">
        <v>38</v>
      </c>
      <c r="G37" t="s">
        <v>91</v>
      </c>
      <c r="H37" s="4">
        <f ca="1">INDIRECT((ADDRESS(MATCH($A37,очки!$A:$A,0),2,4,1,"очки")))*$D$1</f>
        <v>8</v>
      </c>
      <c r="I37" t="str">
        <f>IF(ISERROR(MATCH($C37,Мужской!C:C,0)),"нет в списках","есть")</f>
        <v>есть</v>
      </c>
      <c r="J37" t="s">
        <v>49</v>
      </c>
    </row>
    <row r="38" spans="1:10" ht="12.75">
      <c r="A38">
        <v>35</v>
      </c>
      <c r="B38">
        <v>0</v>
      </c>
      <c r="C38" t="s">
        <v>69</v>
      </c>
      <c r="E38"/>
      <c r="F38">
        <v>31</v>
      </c>
      <c r="G38" t="s">
        <v>74</v>
      </c>
      <c r="H38" s="4">
        <f ca="1">INDIRECT((ADDRESS(MATCH($A38,очки!$A:$A,0),2,4,1,"очки")))*$D$1</f>
        <v>8</v>
      </c>
      <c r="I38" t="str">
        <f>IF(ISERROR(MATCH($C38,Мужской!C:C,0)),"нет в списках","есть")</f>
        <v>есть</v>
      </c>
      <c r="J38" t="s">
        <v>49</v>
      </c>
    </row>
    <row r="39" spans="1:10" ht="12.75">
      <c r="A39">
        <v>36</v>
      </c>
      <c r="B39">
        <v>0</v>
      </c>
      <c r="C39" t="s">
        <v>72</v>
      </c>
      <c r="E39"/>
      <c r="F39">
        <v>30</v>
      </c>
      <c r="G39" t="s">
        <v>76</v>
      </c>
      <c r="H39" s="4">
        <f ca="1">INDIRECT((ADDRESS(MATCH($A39,очки!$A:$A,0),2,4,1,"очки")))*$D$1</f>
        <v>7</v>
      </c>
      <c r="I39" t="str">
        <f>IF(ISERROR(MATCH($C39,Мужской!C:C,0)),"нет в списках","есть")</f>
        <v>есть</v>
      </c>
      <c r="J39" t="s">
        <v>49</v>
      </c>
    </row>
    <row r="40" spans="1:10" ht="12.75">
      <c r="A40">
        <v>37</v>
      </c>
      <c r="B40">
        <v>0</v>
      </c>
      <c r="C40" t="s">
        <v>114</v>
      </c>
      <c r="E40"/>
      <c r="F40">
        <v>33</v>
      </c>
      <c r="H40" s="4">
        <f ca="1">INDIRECT((ADDRESS(MATCH($A40,очки!$A:$A,0),2,4,1,"очки")))*$D$1</f>
        <v>7</v>
      </c>
      <c r="I40" t="str">
        <f>IF(ISERROR(MATCH($C40,Мужской!C:C,0)),"нет в списках","есть")</f>
        <v>есть</v>
      </c>
      <c r="J40" t="s">
        <v>49</v>
      </c>
    </row>
    <row r="41" spans="1:10" ht="12.75">
      <c r="A41">
        <v>38</v>
      </c>
      <c r="B41">
        <v>5365</v>
      </c>
      <c r="C41" t="s">
        <v>70</v>
      </c>
      <c r="E41"/>
      <c r="F41">
        <v>39</v>
      </c>
      <c r="G41" t="s">
        <v>74</v>
      </c>
      <c r="H41" s="4">
        <f ca="1">INDIRECT((ADDRESS(MATCH($A41,очки!$A:$A,0),2,4,1,"очки")))*$D$1</f>
        <v>7</v>
      </c>
      <c r="I41" t="str">
        <f>IF(ISERROR(MATCH($C41,Мужской!C:C,0)),"нет в списках","есть")</f>
        <v>есть</v>
      </c>
      <c r="J41" t="s">
        <v>49</v>
      </c>
    </row>
    <row r="42" spans="1:10" ht="12.75">
      <c r="A42">
        <v>39</v>
      </c>
      <c r="B42">
        <v>0</v>
      </c>
      <c r="C42" t="s">
        <v>115</v>
      </c>
      <c r="E42"/>
      <c r="F42">
        <v>26</v>
      </c>
      <c r="G42" t="s">
        <v>116</v>
      </c>
      <c r="H42" s="4">
        <f ca="1">INDIRECT((ADDRESS(MATCH($A42,очки!$A:$A,0),2,4,1,"очки")))*$D$1</f>
        <v>7</v>
      </c>
      <c r="I42" t="str">
        <f>IF(ISERROR(MATCH($C42,Мужской!C:C,0)),"нет в списках","есть")</f>
        <v>есть</v>
      </c>
      <c r="J42" t="s">
        <v>14</v>
      </c>
    </row>
    <row r="43" spans="1:10" ht="12.75">
      <c r="A43">
        <v>40</v>
      </c>
      <c r="B43">
        <v>0</v>
      </c>
      <c r="C43" t="s">
        <v>117</v>
      </c>
      <c r="E43"/>
      <c r="F43">
        <v>28</v>
      </c>
      <c r="G43" t="s">
        <v>91</v>
      </c>
      <c r="H43" s="4">
        <f ca="1">INDIRECT((ADDRESS(MATCH($A43,очки!$A:$A,0),2,4,1,"очки")))*$D$1</f>
        <v>7</v>
      </c>
      <c r="I43" t="str">
        <f>IF(ISERROR(MATCH($C43,Мужской!C:C,0)),"нет в списках","есть")</f>
        <v>есть</v>
      </c>
      <c r="J43" t="s">
        <v>14</v>
      </c>
    </row>
    <row r="44" spans="1:10" ht="12.75">
      <c r="A44">
        <v>41</v>
      </c>
      <c r="B44">
        <v>0</v>
      </c>
      <c r="C44" t="s">
        <v>118</v>
      </c>
      <c r="E44"/>
      <c r="F44">
        <v>37</v>
      </c>
      <c r="G44" t="s">
        <v>91</v>
      </c>
      <c r="H44" s="4">
        <f ca="1">INDIRECT((ADDRESS(MATCH($A44,очки!$A:$A,0),2,4,1,"очки")))*$D$1</f>
        <v>6</v>
      </c>
      <c r="I44" t="str">
        <f>IF(ISERROR(MATCH($C44,Мужской!C:C,0)),"нет в списках","есть")</f>
        <v>есть</v>
      </c>
      <c r="J44" t="s">
        <v>49</v>
      </c>
    </row>
    <row r="45" spans="1:10" ht="12.75">
      <c r="A45">
        <v>42</v>
      </c>
      <c r="B45">
        <v>0</v>
      </c>
      <c r="C45" t="s">
        <v>119</v>
      </c>
      <c r="E45"/>
      <c r="F45">
        <v>28</v>
      </c>
      <c r="H45" s="4">
        <f ca="1">INDIRECT((ADDRESS(MATCH($A45,очки!$A:$A,0),2,4,1,"очки")))*$D$1</f>
        <v>6</v>
      </c>
      <c r="I45" t="str">
        <f>IF(ISERROR(MATCH($C45,Мужской!C:C,0)),"нет в списках","есть")</f>
        <v>есть</v>
      </c>
      <c r="J45" t="s">
        <v>14</v>
      </c>
    </row>
    <row r="46" spans="1:10" ht="12.75">
      <c r="A46">
        <v>43</v>
      </c>
      <c r="B46">
        <v>0</v>
      </c>
      <c r="C46" t="s">
        <v>120</v>
      </c>
      <c r="E46"/>
      <c r="H46" s="4">
        <f ca="1">INDIRECT((ADDRESS(MATCH($A46,очки!$A:$A,0),2,4,1,"очки")))*$D$1</f>
        <v>6</v>
      </c>
      <c r="I46" t="str">
        <f>IF(ISERROR(MATCH($C46,Мужской!C:C,0)),"нет в списках","есть")</f>
        <v>есть</v>
      </c>
      <c r="J46" t="s">
        <v>14</v>
      </c>
    </row>
    <row r="47" spans="1:10" ht="12.75">
      <c r="A47">
        <v>44</v>
      </c>
      <c r="B47">
        <v>645</v>
      </c>
      <c r="C47" t="s">
        <v>44</v>
      </c>
      <c r="E47"/>
      <c r="F47">
        <v>41</v>
      </c>
      <c r="G47" t="s">
        <v>74</v>
      </c>
      <c r="H47" s="4">
        <f ca="1">INDIRECT((ADDRESS(MATCH($A47,очки!$A:$A,0),2,4,1,"очки")))*$D$1</f>
        <v>6</v>
      </c>
      <c r="I47" t="str">
        <f>IF(ISERROR(MATCH($C47,Мужской!C:C,0)),"нет в списках","есть")</f>
        <v>есть</v>
      </c>
      <c r="J47" t="s">
        <v>50</v>
      </c>
    </row>
    <row r="48" spans="1:10" ht="12.75">
      <c r="A48">
        <v>45</v>
      </c>
      <c r="B48">
        <v>0</v>
      </c>
      <c r="C48" t="s">
        <v>121</v>
      </c>
      <c r="E48"/>
      <c r="F48">
        <v>28</v>
      </c>
      <c r="G48" t="s">
        <v>122</v>
      </c>
      <c r="H48" s="4">
        <f ca="1">INDIRECT((ADDRESS(MATCH($A48,очки!$A:$A,0),2,4,1,"очки")))*$D$1</f>
        <v>6</v>
      </c>
      <c r="I48" t="str">
        <f>IF(ISERROR(MATCH($C48,Мужской!C:C,0)),"нет в списках","есть")</f>
        <v>есть</v>
      </c>
      <c r="J48" t="s">
        <v>14</v>
      </c>
    </row>
    <row r="49" spans="1:10" ht="12.75">
      <c r="A49">
        <v>46</v>
      </c>
      <c r="B49">
        <v>0</v>
      </c>
      <c r="C49" t="s">
        <v>123</v>
      </c>
      <c r="E49"/>
      <c r="F49">
        <v>29</v>
      </c>
      <c r="G49" t="s">
        <v>74</v>
      </c>
      <c r="H49" s="4">
        <f ca="1">INDIRECT((ADDRESS(MATCH($A49,очки!$A:$A,0),2,4,1,"очки")))*$D$1</f>
        <v>6</v>
      </c>
      <c r="I49" t="str">
        <f>IF(ISERROR(MATCH($C49,Мужской!C:C,0)),"нет в списках","есть")</f>
        <v>есть</v>
      </c>
      <c r="J49" t="s">
        <v>14</v>
      </c>
    </row>
    <row r="50" spans="1:10" ht="12.75">
      <c r="A50">
        <v>47</v>
      </c>
      <c r="B50">
        <v>0</v>
      </c>
      <c r="C50" t="s">
        <v>124</v>
      </c>
      <c r="E50"/>
      <c r="F50">
        <v>30</v>
      </c>
      <c r="G50" t="s">
        <v>74</v>
      </c>
      <c r="H50" s="4">
        <f ca="1">INDIRECT((ADDRESS(MATCH($A50,очки!$A:$A,0),2,4,1,"очки")))*$D$1</f>
        <v>6</v>
      </c>
      <c r="I50" t="str">
        <f>IF(ISERROR(MATCH($C50,Мужской!C:C,0)),"нет в списках","есть")</f>
        <v>есть</v>
      </c>
      <c r="J50" t="s">
        <v>49</v>
      </c>
    </row>
    <row r="51" spans="1:10" ht="12.75">
      <c r="A51">
        <v>48</v>
      </c>
      <c r="B51">
        <v>0</v>
      </c>
      <c r="C51" t="s">
        <v>125</v>
      </c>
      <c r="E51"/>
      <c r="F51">
        <v>35</v>
      </c>
      <c r="G51" t="s">
        <v>74</v>
      </c>
      <c r="H51" s="4">
        <f ca="1">INDIRECT((ADDRESS(MATCH($A51,очки!$A:$A,0),2,4,1,"очки")))*$D$1</f>
        <v>6</v>
      </c>
      <c r="I51" t="str">
        <f>IF(ISERROR(MATCH($C51,Мужской!C:C,0)),"нет в списках","есть")</f>
        <v>есть</v>
      </c>
      <c r="J51" t="s">
        <v>49</v>
      </c>
    </row>
    <row r="52" spans="1:10" ht="12.75">
      <c r="A52">
        <v>49</v>
      </c>
      <c r="B52">
        <v>1562</v>
      </c>
      <c r="C52" t="s">
        <v>126</v>
      </c>
      <c r="E52"/>
      <c r="F52">
        <v>24</v>
      </c>
      <c r="H52" s="4">
        <f ca="1">INDIRECT((ADDRESS(MATCH($A52,очки!$A:$A,0),2,4,1,"очки")))*$D$1</f>
        <v>6</v>
      </c>
      <c r="I52" t="str">
        <f>IF(ISERROR(MATCH($C52,Мужской!C:C,0)),"нет в списках","есть")</f>
        <v>есть</v>
      </c>
      <c r="J52" t="s">
        <v>14</v>
      </c>
    </row>
    <row r="53" spans="1:10" ht="12.75">
      <c r="A53">
        <v>50</v>
      </c>
      <c r="B53">
        <v>0</v>
      </c>
      <c r="C53" t="s">
        <v>127</v>
      </c>
      <c r="E53"/>
      <c r="F53">
        <v>31</v>
      </c>
      <c r="G53" t="s">
        <v>87</v>
      </c>
      <c r="H53" s="4">
        <f ca="1">INDIRECT((ADDRESS(MATCH($A53,очки!$A:$A,0),2,4,1,"очки")))*$D$1</f>
        <v>6</v>
      </c>
      <c r="I53" t="str">
        <f>IF(ISERROR(MATCH($C53,Мужской!C:C,0)),"нет в списках","есть")</f>
        <v>есть</v>
      </c>
      <c r="J53" t="s">
        <v>49</v>
      </c>
    </row>
    <row r="54" spans="1:10" ht="12.75">
      <c r="A54">
        <v>51</v>
      </c>
      <c r="B54">
        <v>0</v>
      </c>
      <c r="C54" t="s">
        <v>128</v>
      </c>
      <c r="E54"/>
      <c r="F54">
        <v>40</v>
      </c>
      <c r="G54" t="s">
        <v>91</v>
      </c>
      <c r="H54" s="4">
        <f ca="1">INDIRECT((ADDRESS(MATCH($A54,очки!$A:$A,0),2,4,1,"очки")))*$D$1</f>
        <v>5</v>
      </c>
      <c r="I54" t="str">
        <f>IF(ISERROR(MATCH($C54,Мужской!C:C,0)),"нет в списках","есть")</f>
        <v>есть</v>
      </c>
      <c r="J54" t="s">
        <v>50</v>
      </c>
    </row>
    <row r="55" spans="5:8" ht="12.75">
      <c r="E55"/>
      <c r="H55" s="4"/>
    </row>
    <row r="56" spans="5:8" ht="12.75">
      <c r="E56"/>
      <c r="H56" s="4"/>
    </row>
    <row r="57" spans="1:9" s="6" customFormat="1" ht="12.75">
      <c r="A57" s="10" t="s">
        <v>18</v>
      </c>
      <c r="B57" s="10"/>
      <c r="C57" s="10"/>
      <c r="E57" s="9"/>
      <c r="I57" s="6" t="s">
        <v>8</v>
      </c>
    </row>
    <row r="58" spans="1:10" ht="12.75">
      <c r="A58">
        <v>1</v>
      </c>
      <c r="B58">
        <v>146</v>
      </c>
      <c r="C58" t="s">
        <v>54</v>
      </c>
      <c r="E58"/>
      <c r="F58">
        <v>33</v>
      </c>
      <c r="G58" t="s">
        <v>74</v>
      </c>
      <c r="H58" s="4">
        <f ca="1">INDIRECT((ADDRESS(MATCH($A58,очки!$A:$A,0),2,4,1,"очки")))*$D$1</f>
        <v>100</v>
      </c>
      <c r="I58" t="str">
        <f>IF(ISERROR(MATCH($C58,Женский!C:C,0)),"нет в списках","есть")</f>
        <v>есть</v>
      </c>
      <c r="J58" t="s">
        <v>140</v>
      </c>
    </row>
    <row r="59" spans="1:10" ht="12.75">
      <c r="A59">
        <v>2</v>
      </c>
      <c r="B59">
        <v>89</v>
      </c>
      <c r="C59" t="s">
        <v>52</v>
      </c>
      <c r="E59"/>
      <c r="F59">
        <v>32</v>
      </c>
      <c r="G59" t="s">
        <v>74</v>
      </c>
      <c r="H59" s="4">
        <f ca="1">INDIRECT((ADDRESS(MATCH($A59,очки!$A:$A,0),2,4,1,"очки")))*$D$1</f>
        <v>92</v>
      </c>
      <c r="I59" t="str">
        <f>IF(ISERROR(MATCH($C59,Женский!C:C,0)),"нет в списках","есть")</f>
        <v>есть</v>
      </c>
      <c r="J59" t="s">
        <v>140</v>
      </c>
    </row>
    <row r="60" spans="1:10" ht="12.75">
      <c r="A60">
        <v>3</v>
      </c>
      <c r="B60">
        <v>5555</v>
      </c>
      <c r="C60" t="s">
        <v>129</v>
      </c>
      <c r="E60"/>
      <c r="F60">
        <v>29</v>
      </c>
      <c r="G60" t="s">
        <v>74</v>
      </c>
      <c r="H60" s="4">
        <f ca="1">INDIRECT((ADDRESS(MATCH($A60,очки!$A:$A,0),2,4,1,"очки")))*$D$1</f>
        <v>86</v>
      </c>
      <c r="I60" t="str">
        <f>IF(ISERROR(MATCH($C60,Женский!C:C,0)),"нет в списках","есть")</f>
        <v>есть</v>
      </c>
      <c r="J60" t="s">
        <v>18</v>
      </c>
    </row>
    <row r="61" spans="1:10" ht="12.75">
      <c r="A61">
        <v>4</v>
      </c>
      <c r="B61">
        <v>0</v>
      </c>
      <c r="C61" t="s">
        <v>130</v>
      </c>
      <c r="E61"/>
      <c r="F61">
        <v>33</v>
      </c>
      <c r="G61" t="s">
        <v>91</v>
      </c>
      <c r="H61" s="4">
        <f ca="1">INDIRECT((ADDRESS(MATCH($A61,очки!$A:$A,0),2,4,1,"очки")))*$D$1</f>
        <v>82</v>
      </c>
      <c r="I61" t="str">
        <f>IF(ISERROR(MATCH($C61,Женский!C:C,0)),"нет в списках","есть")</f>
        <v>есть</v>
      </c>
      <c r="J61" t="s">
        <v>140</v>
      </c>
    </row>
    <row r="62" spans="1:10" ht="12.75">
      <c r="A62">
        <v>5</v>
      </c>
      <c r="B62">
        <v>0</v>
      </c>
      <c r="C62" t="s">
        <v>131</v>
      </c>
      <c r="E62"/>
      <c r="F62">
        <v>28</v>
      </c>
      <c r="G62" t="s">
        <v>74</v>
      </c>
      <c r="H62" s="4">
        <f ca="1">INDIRECT((ADDRESS(MATCH($A62,очки!$A:$A,0),2,4,1,"очки")))*$D$1</f>
        <v>78</v>
      </c>
      <c r="I62" t="str">
        <f>IF(ISERROR(MATCH($C62,Женский!C:C,0)),"нет в списках","есть")</f>
        <v>есть</v>
      </c>
      <c r="J62" t="s">
        <v>18</v>
      </c>
    </row>
    <row r="63" spans="1:10" ht="12.75">
      <c r="A63">
        <v>6</v>
      </c>
      <c r="B63">
        <v>5403</v>
      </c>
      <c r="C63" t="s">
        <v>132</v>
      </c>
      <c r="E63"/>
      <c r="F63">
        <v>39</v>
      </c>
      <c r="G63" t="s">
        <v>133</v>
      </c>
      <c r="H63" s="4">
        <f ca="1">INDIRECT((ADDRESS(MATCH($A63,очки!$A:$A,0),2,4,1,"очки")))*$D$1</f>
        <v>74</v>
      </c>
      <c r="I63" t="str">
        <f>IF(ISERROR(MATCH($C63,Женский!C:C,0)),"нет в списках","есть")</f>
        <v>есть</v>
      </c>
      <c r="J63" t="s">
        <v>140</v>
      </c>
    </row>
    <row r="64" spans="1:10" ht="12.75">
      <c r="A64">
        <v>7</v>
      </c>
      <c r="B64">
        <v>0</v>
      </c>
      <c r="C64" t="s">
        <v>134</v>
      </c>
      <c r="E64"/>
      <c r="F64">
        <v>23</v>
      </c>
      <c r="G64" t="s">
        <v>74</v>
      </c>
      <c r="H64" s="4">
        <f ca="1">INDIRECT((ADDRESS(MATCH($A64,очки!$A:$A,0),2,4,1,"очки")))*$D$1</f>
        <v>70</v>
      </c>
      <c r="I64" t="str">
        <f>IF(ISERROR(MATCH($C64,Женский!C:C,0)),"нет в списках","есть")</f>
        <v>есть</v>
      </c>
      <c r="J64" t="s">
        <v>18</v>
      </c>
    </row>
    <row r="65" spans="1:10" ht="12.75">
      <c r="A65">
        <v>8</v>
      </c>
      <c r="B65">
        <v>0</v>
      </c>
      <c r="C65" t="s">
        <v>135</v>
      </c>
      <c r="E65"/>
      <c r="F65">
        <v>31</v>
      </c>
      <c r="H65" s="4">
        <f ca="1">INDIRECT((ADDRESS(MATCH($A65,очки!$A:$A,0),2,4,1,"очки")))*$D$1</f>
        <v>66</v>
      </c>
      <c r="I65" t="str">
        <f>IF(ISERROR(MATCH($C65,Женский!C:C,0)),"нет в списках","есть")</f>
        <v>есть</v>
      </c>
      <c r="J65" t="s">
        <v>140</v>
      </c>
    </row>
    <row r="66" spans="1:10" ht="12.75">
      <c r="A66">
        <v>9</v>
      </c>
      <c r="B66">
        <v>0</v>
      </c>
      <c r="C66" t="s">
        <v>136</v>
      </c>
      <c r="E66"/>
      <c r="H66" s="4">
        <f ca="1">INDIRECT((ADDRESS(MATCH($A66,очки!$A:$A,0),2,4,1,"очки")))*$D$1</f>
        <v>62</v>
      </c>
      <c r="I66" t="str">
        <f>IF(ISERROR(MATCH($C66,Женский!C:C,0)),"нет в списках","есть")</f>
        <v>есть</v>
      </c>
      <c r="J66" t="s">
        <v>18</v>
      </c>
    </row>
    <row r="67" spans="1:10" ht="12.75">
      <c r="A67">
        <v>10</v>
      </c>
      <c r="B67">
        <v>0</v>
      </c>
      <c r="C67" t="s">
        <v>137</v>
      </c>
      <c r="E67"/>
      <c r="H67" s="4">
        <f ca="1">INDIRECT((ADDRESS(MATCH($A67,очки!$A:$A,0),2,4,1,"очки")))*$D$1</f>
        <v>58</v>
      </c>
      <c r="I67" t="str">
        <f>IF(ISERROR(MATCH($C67,Женский!C:C,0)),"нет в списках","есть")</f>
        <v>есть</v>
      </c>
      <c r="J67" t="s">
        <v>18</v>
      </c>
    </row>
    <row r="68" spans="1:10" ht="12.75">
      <c r="A68">
        <v>11</v>
      </c>
      <c r="B68">
        <v>0</v>
      </c>
      <c r="C68" t="s">
        <v>138</v>
      </c>
      <c r="E68"/>
      <c r="F68">
        <v>33</v>
      </c>
      <c r="G68" t="s">
        <v>91</v>
      </c>
      <c r="H68" s="4">
        <f ca="1">INDIRECT((ADDRESS(MATCH($A68,очки!$A:$A,0),2,4,1,"очки")))*$D$1</f>
        <v>55</v>
      </c>
      <c r="I68" t="str">
        <f>IF(ISERROR(MATCH($C68,Женский!C:C,0)),"нет в списках","есть")</f>
        <v>есть</v>
      </c>
      <c r="J68" t="s">
        <v>140</v>
      </c>
    </row>
    <row r="69" spans="1:10" ht="12.75">
      <c r="A69">
        <v>12</v>
      </c>
      <c r="B69">
        <v>0</v>
      </c>
      <c r="C69" t="s">
        <v>139</v>
      </c>
      <c r="E69"/>
      <c r="F69">
        <v>27</v>
      </c>
      <c r="G69" t="s">
        <v>91</v>
      </c>
      <c r="H69" s="4">
        <f ca="1">INDIRECT((ADDRESS(MATCH($A69,очки!$A:$A,0),2,4,1,"очки")))*$D$1</f>
        <v>52</v>
      </c>
      <c r="I69" t="str">
        <f>IF(ISERROR(MATCH($C69,Женский!C:C,0)),"нет в списках","есть")</f>
        <v>есть</v>
      </c>
      <c r="J69" t="s">
        <v>18</v>
      </c>
    </row>
    <row r="70" spans="5:8" ht="12.75">
      <c r="E70"/>
      <c r="H70" s="4"/>
    </row>
    <row r="71" spans="5:8" ht="12.75">
      <c r="E71"/>
      <c r="H71" s="4"/>
    </row>
    <row r="72" spans="5:8" ht="12.75">
      <c r="E72"/>
      <c r="H72" s="4"/>
    </row>
    <row r="73" spans="5:8" ht="12.75">
      <c r="E73"/>
      <c r="H73" s="4"/>
    </row>
    <row r="74" spans="5:8" ht="12.75">
      <c r="E74"/>
      <c r="H74" s="4"/>
    </row>
    <row r="75" spans="5:8" ht="12.75">
      <c r="E75"/>
      <c r="H75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K9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4.375" style="0" bestFit="1" customWidth="1"/>
    <col min="5" max="5" width="3.00390625" style="2" customWidth="1"/>
    <col min="6" max="6" width="2.25390625" style="0" customWidth="1"/>
    <col min="7" max="7" width="2.125" style="0" customWidth="1"/>
    <col min="8" max="8" width="5.625" style="0" bestFit="1" customWidth="1"/>
    <col min="9" max="9" width="15.00390625" style="0" bestFit="1" customWidth="1"/>
    <col min="10" max="10" width="17.75390625" style="0" bestFit="1" customWidth="1"/>
  </cols>
  <sheetData>
    <row r="1" spans="3:5" ht="15.75">
      <c r="C1" t="s">
        <v>83</v>
      </c>
      <c r="D1">
        <v>1</v>
      </c>
      <c r="E1" s="63" t="s">
        <v>221</v>
      </c>
    </row>
    <row r="2" spans="1:5" s="6" customFormat="1" ht="12.75">
      <c r="A2" s="10" t="s">
        <v>14</v>
      </c>
      <c r="B2" s="10"/>
      <c r="C2" s="10"/>
      <c r="E2" s="9"/>
    </row>
    <row r="3" spans="1:10" ht="12.75">
      <c r="A3" s="6" t="s">
        <v>0</v>
      </c>
      <c r="B3" s="44" t="s">
        <v>21</v>
      </c>
      <c r="C3" s="6" t="s">
        <v>1</v>
      </c>
      <c r="D3" s="6" t="s">
        <v>7</v>
      </c>
      <c r="E3" s="9" t="s">
        <v>11</v>
      </c>
      <c r="F3" s="6" t="s">
        <v>19</v>
      </c>
      <c r="G3" s="6" t="s">
        <v>3</v>
      </c>
      <c r="H3" s="9" t="s">
        <v>4</v>
      </c>
      <c r="I3" s="6" t="s">
        <v>8</v>
      </c>
      <c r="J3" s="6" t="s">
        <v>56</v>
      </c>
    </row>
    <row r="4" spans="1:10" ht="12.75">
      <c r="A4">
        <v>1</v>
      </c>
      <c r="B4">
        <v>5600</v>
      </c>
      <c r="C4" t="s">
        <v>84</v>
      </c>
      <c r="E4"/>
      <c r="H4" s="4">
        <f ca="1">INDIRECT((ADDRESS(MATCH($A4,очки!$A:$A,0),2,4,1,"очки")))*$D$1</f>
        <v>100</v>
      </c>
      <c r="I4" t="str">
        <f>IF(ISERROR(MATCH($C4,Мужской!C:C,0)),"нет в списках","есть")</f>
        <v>есть</v>
      </c>
      <c r="J4" t="s">
        <v>272</v>
      </c>
    </row>
    <row r="5" spans="1:10" ht="12.75">
      <c r="A5">
        <v>2</v>
      </c>
      <c r="B5">
        <v>3121</v>
      </c>
      <c r="C5" t="s">
        <v>25</v>
      </c>
      <c r="E5"/>
      <c r="H5" s="4">
        <f ca="1">INDIRECT((ADDRESS(MATCH($A5,очки!$A:$A,0),2,4,1,"очки")))*$D$1</f>
        <v>92</v>
      </c>
      <c r="I5" t="str">
        <f>IF(ISERROR(MATCH($C5,Мужской!C:C,0)),"нет в списках","есть")</f>
        <v>есть</v>
      </c>
      <c r="J5" t="s">
        <v>272</v>
      </c>
    </row>
    <row r="6" spans="1:10" ht="12.75">
      <c r="A6">
        <v>3</v>
      </c>
      <c r="B6">
        <v>5550</v>
      </c>
      <c r="C6" t="s">
        <v>222</v>
      </c>
      <c r="E6"/>
      <c r="H6" s="4">
        <f ca="1">INDIRECT((ADDRESS(MATCH($A6,очки!$A:$A,0),2,4,1,"очки")))*$D$1</f>
        <v>86</v>
      </c>
      <c r="I6" t="str">
        <f>IF(ISERROR(MATCH($C6,Мужской!C:C,0)),"нет в списках","есть")</f>
        <v>есть</v>
      </c>
      <c r="J6" t="s">
        <v>272</v>
      </c>
    </row>
    <row r="7" spans="1:10" ht="12.75">
      <c r="A7">
        <v>4</v>
      </c>
      <c r="B7">
        <v>0</v>
      </c>
      <c r="C7" t="s">
        <v>86</v>
      </c>
      <c r="E7"/>
      <c r="H7" s="4">
        <f ca="1">INDIRECT((ADDRESS(MATCH($A7,очки!$A:$A,0),2,4,1,"очки")))*$D$1</f>
        <v>82</v>
      </c>
      <c r="I7" t="str">
        <f>IF(ISERROR(MATCH($C7,Мужской!C:C,0)),"нет в списках","есть")</f>
        <v>есть</v>
      </c>
      <c r="J7" t="s">
        <v>272</v>
      </c>
    </row>
    <row r="8" spans="1:10" ht="12.75">
      <c r="A8">
        <v>5</v>
      </c>
      <c r="B8">
        <v>0</v>
      </c>
      <c r="C8" t="s">
        <v>223</v>
      </c>
      <c r="E8"/>
      <c r="H8" s="4">
        <f ca="1">INDIRECT((ADDRESS(MATCH($A8,очки!$A:$A,0),2,4,1,"очки")))*$D$1</f>
        <v>78</v>
      </c>
      <c r="I8" t="str">
        <f>IF(ISERROR(MATCH($C8,Мужской!C:C,0)),"нет в списках","есть")</f>
        <v>есть</v>
      </c>
      <c r="J8" t="s">
        <v>143</v>
      </c>
    </row>
    <row r="9" spans="1:10" ht="12.75">
      <c r="A9">
        <v>6</v>
      </c>
      <c r="B9">
        <v>0</v>
      </c>
      <c r="C9" t="s">
        <v>224</v>
      </c>
      <c r="E9"/>
      <c r="H9" s="4">
        <f ca="1">INDIRECT((ADDRESS(MATCH($A9,очки!$A:$A,0),2,4,1,"очки")))*$D$1</f>
        <v>74</v>
      </c>
      <c r="I9" t="str">
        <f>IF(ISERROR(MATCH($C9,Мужской!C:C,0)),"нет в списках","есть")</f>
        <v>есть</v>
      </c>
      <c r="J9" t="s">
        <v>142</v>
      </c>
    </row>
    <row r="10" spans="1:10" ht="12.75">
      <c r="A10">
        <v>7</v>
      </c>
      <c r="B10">
        <v>0</v>
      </c>
      <c r="C10" t="s">
        <v>225</v>
      </c>
      <c r="E10"/>
      <c r="H10" s="4">
        <f ca="1">INDIRECT((ADDRESS(MATCH($A10,очки!$A:$A,0),2,4,1,"очки")))*$D$1</f>
        <v>70</v>
      </c>
      <c r="I10" t="str">
        <f>IF(ISERROR(MATCH($C10,Мужской!C:C,0)),"нет в списках","есть")</f>
        <v>есть</v>
      </c>
      <c r="J10" t="s">
        <v>142</v>
      </c>
    </row>
    <row r="11" spans="1:10" ht="12.75">
      <c r="A11">
        <v>8</v>
      </c>
      <c r="B11">
        <v>0</v>
      </c>
      <c r="C11" t="s">
        <v>226</v>
      </c>
      <c r="E11"/>
      <c r="H11" s="4">
        <f ca="1">INDIRECT((ADDRESS(MATCH($A11,очки!$A:$A,0),2,4,1,"очки")))*$D$1</f>
        <v>66</v>
      </c>
      <c r="I11" t="str">
        <f>IF(ISERROR(MATCH($C11,Мужской!C:C,0)),"нет в списках","есть")</f>
        <v>есть</v>
      </c>
      <c r="J11" t="s">
        <v>272</v>
      </c>
    </row>
    <row r="12" spans="1:10" ht="12.75">
      <c r="A12">
        <v>9</v>
      </c>
      <c r="B12">
        <v>5939</v>
      </c>
      <c r="C12" t="s">
        <v>33</v>
      </c>
      <c r="E12"/>
      <c r="H12" s="4">
        <f ca="1">INDIRECT((ADDRESS(MATCH($A12,очки!$A:$A,0),2,4,1,"очки")))*$D$1</f>
        <v>62</v>
      </c>
      <c r="I12" t="str">
        <f>IF(ISERROR(MATCH($C12,Мужской!C:C,0)),"нет в списках","есть")</f>
        <v>есть</v>
      </c>
      <c r="J12" t="s">
        <v>142</v>
      </c>
    </row>
    <row r="13" spans="1:11" ht="12.75">
      <c r="A13">
        <v>10</v>
      </c>
      <c r="B13">
        <v>0</v>
      </c>
      <c r="C13" t="s">
        <v>24</v>
      </c>
      <c r="E13"/>
      <c r="H13" s="4">
        <f ca="1">INDIRECT((ADDRESS(MATCH($A13,очки!$A:$A,0),2,4,1,"очки")))*$D$1</f>
        <v>58</v>
      </c>
      <c r="I13" t="str">
        <f>IF(ISERROR(MATCH($C13,Мужской!C:C,0)),"нет в списках","есть")</f>
        <v>есть</v>
      </c>
      <c r="J13" t="s">
        <v>272</v>
      </c>
      <c r="K13" s="6"/>
    </row>
    <row r="14" spans="1:11" ht="12.75">
      <c r="A14">
        <v>11</v>
      </c>
      <c r="B14">
        <v>5642</v>
      </c>
      <c r="C14" t="s">
        <v>227</v>
      </c>
      <c r="E14"/>
      <c r="H14" s="4">
        <f ca="1">INDIRECT((ADDRESS(MATCH($A14,очки!$A:$A,0),2,4,1,"очки")))*$D$1</f>
        <v>55</v>
      </c>
      <c r="I14" t="str">
        <f>IF(ISERROR(MATCH($C14,Мужской!C:C,0)),"нет в списках","есть")</f>
        <v>есть</v>
      </c>
      <c r="J14" t="s">
        <v>272</v>
      </c>
      <c r="K14" s="7"/>
    </row>
    <row r="15" spans="1:10" ht="12.75">
      <c r="A15">
        <v>12</v>
      </c>
      <c r="B15">
        <v>0</v>
      </c>
      <c r="C15" t="s">
        <v>216</v>
      </c>
      <c r="E15"/>
      <c r="H15" s="4">
        <f ca="1">INDIRECT((ADDRESS(MATCH($A15,очки!$A:$A,0),2,4,1,"очки")))*$D$1</f>
        <v>52</v>
      </c>
      <c r="I15" t="str">
        <f>IF(ISERROR(MATCH($C15,Мужской!C:C,0)),"нет в списках","есть")</f>
        <v>есть</v>
      </c>
      <c r="J15" t="s">
        <v>143</v>
      </c>
    </row>
    <row r="16" spans="1:10" ht="12.75">
      <c r="A16">
        <v>13</v>
      </c>
      <c r="B16">
        <v>0</v>
      </c>
      <c r="C16" t="s">
        <v>228</v>
      </c>
      <c r="E16"/>
      <c r="H16" s="4">
        <f ca="1">INDIRECT((ADDRESS(MATCH($A16,очки!$A:$A,0),2,4,1,"очки")))*$D$1</f>
        <v>49</v>
      </c>
      <c r="I16" t="str">
        <f>IF(ISERROR(MATCH($C16,Мужской!C:C,0)),"нет в списках","есть")</f>
        <v>есть</v>
      </c>
      <c r="J16" t="s">
        <v>272</v>
      </c>
    </row>
    <row r="17" spans="1:10" ht="12.75">
      <c r="A17">
        <v>14</v>
      </c>
      <c r="B17">
        <v>86</v>
      </c>
      <c r="C17" t="s">
        <v>229</v>
      </c>
      <c r="E17"/>
      <c r="H17" s="4">
        <f ca="1">INDIRECT((ADDRESS(MATCH($A17,очки!$A:$A,0),2,4,1,"очки")))*$D$1</f>
        <v>46</v>
      </c>
      <c r="I17" t="str">
        <f>IF(ISERROR(MATCH($C17,Мужской!C:C,0)),"нет в списках","есть")</f>
        <v>есть</v>
      </c>
      <c r="J17" t="s">
        <v>272</v>
      </c>
    </row>
    <row r="18" spans="1:10" ht="12.75">
      <c r="A18">
        <v>15</v>
      </c>
      <c r="B18">
        <v>0</v>
      </c>
      <c r="C18" t="s">
        <v>230</v>
      </c>
      <c r="E18"/>
      <c r="H18" s="4">
        <f ca="1">INDIRECT((ADDRESS(MATCH($A18,очки!$A:$A,0),2,4,1,"очки")))*$D$1</f>
        <v>43</v>
      </c>
      <c r="I18" t="str">
        <f>IF(ISERROR(MATCH($C18,Мужской!C:C,0)),"нет в списках","есть")</f>
        <v>есть</v>
      </c>
      <c r="J18" t="s">
        <v>142</v>
      </c>
    </row>
    <row r="19" spans="1:10" ht="12.75">
      <c r="A19">
        <v>16</v>
      </c>
      <c r="B19">
        <v>0</v>
      </c>
      <c r="C19" t="s">
        <v>231</v>
      </c>
      <c r="E19"/>
      <c r="H19" s="4">
        <f ca="1">INDIRECT((ADDRESS(MATCH($A19,очки!$A:$A,0),2,4,1,"очки")))*$D$1</f>
        <v>40</v>
      </c>
      <c r="I19" t="str">
        <f>IF(ISERROR(MATCH($C19,Мужской!C:C,0)),"нет в списках","есть")</f>
        <v>есть</v>
      </c>
      <c r="J19" t="s">
        <v>143</v>
      </c>
    </row>
    <row r="20" spans="1:10" ht="12.75">
      <c r="A20">
        <v>17</v>
      </c>
      <c r="B20">
        <v>4830</v>
      </c>
      <c r="C20" t="s">
        <v>232</v>
      </c>
      <c r="E20"/>
      <c r="H20" s="4">
        <f ca="1">INDIRECT((ADDRESS(MATCH($A20,очки!$A:$A,0),2,4,1,"очки")))*$D$1</f>
        <v>37</v>
      </c>
      <c r="I20" t="str">
        <f>IF(ISERROR(MATCH($C20,Мужской!C:C,0)),"нет в списках","есть")</f>
        <v>есть</v>
      </c>
      <c r="J20" t="s">
        <v>272</v>
      </c>
    </row>
    <row r="21" spans="1:10" ht="12.75">
      <c r="A21">
        <v>18</v>
      </c>
      <c r="B21">
        <v>1219</v>
      </c>
      <c r="C21" t="s">
        <v>106</v>
      </c>
      <c r="E21"/>
      <c r="H21" s="4">
        <f ca="1">INDIRECT((ADDRESS(MATCH($A21,очки!$A:$A,0),2,4,1,"очки")))*$D$1</f>
        <v>34</v>
      </c>
      <c r="I21" t="str">
        <f>IF(ISERROR(MATCH($C21,Мужской!C:C,0)),"нет в списках","есть")</f>
        <v>есть</v>
      </c>
      <c r="J21" t="s">
        <v>142</v>
      </c>
    </row>
    <row r="22" spans="1:10" ht="12.75">
      <c r="A22">
        <v>19</v>
      </c>
      <c r="B22">
        <v>5782</v>
      </c>
      <c r="C22" t="s">
        <v>233</v>
      </c>
      <c r="E22"/>
      <c r="H22" s="4">
        <f ca="1">INDIRECT((ADDRESS(MATCH($A22,очки!$A:$A,0),2,4,1,"очки")))*$D$1</f>
        <v>31</v>
      </c>
      <c r="I22" t="str">
        <f>IF(ISERROR(MATCH($C22,Мужской!C:C,0)),"нет в списках","есть")</f>
        <v>есть</v>
      </c>
      <c r="J22" t="s">
        <v>272</v>
      </c>
    </row>
    <row r="23" spans="1:10" ht="12.75">
      <c r="A23">
        <v>20</v>
      </c>
      <c r="B23">
        <v>0</v>
      </c>
      <c r="C23" t="s">
        <v>186</v>
      </c>
      <c r="E23"/>
      <c r="H23" s="4">
        <f ca="1">INDIRECT((ADDRESS(MATCH($A23,очки!$A:$A,0),2,4,1,"очки")))*$D$1</f>
        <v>28</v>
      </c>
      <c r="I23" t="str">
        <f>IF(ISERROR(MATCH($C23,Мужской!C:C,0)),"нет в списках","есть")</f>
        <v>есть</v>
      </c>
      <c r="J23" t="s">
        <v>142</v>
      </c>
    </row>
    <row r="24" spans="1:10" ht="12.75">
      <c r="A24">
        <v>21</v>
      </c>
      <c r="B24">
        <v>0</v>
      </c>
      <c r="C24" t="s">
        <v>144</v>
      </c>
      <c r="E24"/>
      <c r="H24" s="4">
        <f ca="1">INDIRECT((ADDRESS(MATCH($A24,очки!$A:$A,0),2,4,1,"очки")))*$D$1</f>
        <v>26</v>
      </c>
      <c r="I24" t="str">
        <f>IF(ISERROR(MATCH($C24,Мужской!C:C,0)),"нет в списках","есть")</f>
        <v>есть</v>
      </c>
      <c r="J24" t="s">
        <v>142</v>
      </c>
    </row>
    <row r="25" spans="1:10" ht="12.75">
      <c r="A25">
        <v>22</v>
      </c>
      <c r="B25">
        <v>0</v>
      </c>
      <c r="C25" t="s">
        <v>234</v>
      </c>
      <c r="E25"/>
      <c r="H25" s="4">
        <f ca="1">INDIRECT((ADDRESS(MATCH($A25,очки!$A:$A,0),2,4,1,"очки")))*$D$1</f>
        <v>24</v>
      </c>
      <c r="I25" t="str">
        <f>IF(ISERROR(MATCH($C25,Мужской!C:C,0)),"нет в списках","есть")</f>
        <v>есть</v>
      </c>
      <c r="J25" t="s">
        <v>272</v>
      </c>
    </row>
    <row r="26" spans="1:10" ht="12.75">
      <c r="A26">
        <v>23</v>
      </c>
      <c r="B26">
        <v>0</v>
      </c>
      <c r="C26" t="s">
        <v>235</v>
      </c>
      <c r="E26"/>
      <c r="H26" s="4">
        <f ca="1">INDIRECT((ADDRESS(MATCH($A26,очки!$A:$A,0),2,4,1,"очки")))*$D$1</f>
        <v>22</v>
      </c>
      <c r="I26" t="str">
        <f>IF(ISERROR(MATCH($C26,Мужской!C:C,0)),"нет в списках","есть")</f>
        <v>есть</v>
      </c>
      <c r="J26" t="s">
        <v>273</v>
      </c>
    </row>
    <row r="27" spans="1:10" ht="12.75">
      <c r="A27">
        <v>24</v>
      </c>
      <c r="B27">
        <v>0</v>
      </c>
      <c r="C27" t="s">
        <v>236</v>
      </c>
      <c r="E27"/>
      <c r="H27" s="4">
        <f ca="1">INDIRECT((ADDRESS(MATCH($A27,очки!$A:$A,0),2,4,1,"очки")))*$D$1</f>
        <v>20</v>
      </c>
      <c r="I27" t="str">
        <f>IF(ISERROR(MATCH($C27,Мужской!C:C,0)),"нет в списках","есть")</f>
        <v>есть</v>
      </c>
      <c r="J27" t="s">
        <v>143</v>
      </c>
    </row>
    <row r="28" spans="1:10" ht="12.75">
      <c r="A28">
        <v>25</v>
      </c>
      <c r="B28">
        <v>5262</v>
      </c>
      <c r="C28" t="s">
        <v>237</v>
      </c>
      <c r="E28"/>
      <c r="H28" s="4">
        <f ca="1">INDIRECT((ADDRESS(MATCH($A28,очки!$A:$A,0),2,4,1,"очки")))*$D$1</f>
        <v>18</v>
      </c>
      <c r="I28" t="str">
        <f>IF(ISERROR(MATCH($C28,Мужской!C:C,0)),"нет в списках","есть")</f>
        <v>есть</v>
      </c>
      <c r="J28" t="s">
        <v>143</v>
      </c>
    </row>
    <row r="29" spans="1:10" ht="12.75">
      <c r="A29">
        <v>26</v>
      </c>
      <c r="B29">
        <v>646</v>
      </c>
      <c r="C29" t="s">
        <v>105</v>
      </c>
      <c r="E29"/>
      <c r="H29" s="4">
        <f ca="1">INDIRECT((ADDRESS(MATCH($A29,очки!$A:$A,0),2,4,1,"очки")))*$D$1</f>
        <v>16</v>
      </c>
      <c r="I29" t="str">
        <f>IF(ISERROR(MATCH($C29,Мужской!C:C,0)),"нет в списках","есть")</f>
        <v>есть</v>
      </c>
      <c r="J29" t="s">
        <v>142</v>
      </c>
    </row>
    <row r="30" spans="1:10" ht="12.75">
      <c r="A30">
        <v>27</v>
      </c>
      <c r="B30">
        <v>0</v>
      </c>
      <c r="C30" t="s">
        <v>238</v>
      </c>
      <c r="E30"/>
      <c r="H30" s="4">
        <f ca="1">INDIRECT((ADDRESS(MATCH($A30,очки!$A:$A,0),2,4,1,"очки")))*$D$1</f>
        <v>14</v>
      </c>
      <c r="I30" t="str">
        <f>IF(ISERROR(MATCH($C30,Мужской!C:C,0)),"нет в списках","есть")</f>
        <v>есть</v>
      </c>
      <c r="J30" t="s">
        <v>143</v>
      </c>
    </row>
    <row r="31" spans="1:10" ht="12.75">
      <c r="A31">
        <v>28</v>
      </c>
      <c r="B31">
        <v>0</v>
      </c>
      <c r="C31" t="s">
        <v>239</v>
      </c>
      <c r="E31"/>
      <c r="H31" s="4">
        <f ca="1">INDIRECT((ADDRESS(MATCH($A31,очки!$A:$A,0),2,4,1,"очки")))*$D$1</f>
        <v>12</v>
      </c>
      <c r="I31" t="str">
        <f>IF(ISERROR(MATCH($C31,Мужской!C:C,0)),"нет в списках","есть")</f>
        <v>есть</v>
      </c>
      <c r="J31" t="s">
        <v>272</v>
      </c>
    </row>
    <row r="32" spans="1:10" ht="12.75">
      <c r="A32">
        <v>29</v>
      </c>
      <c r="B32">
        <v>0</v>
      </c>
      <c r="C32" t="s">
        <v>240</v>
      </c>
      <c r="E32"/>
      <c r="H32" s="4">
        <f ca="1">INDIRECT((ADDRESS(MATCH($A32,очки!$A:$A,0),2,4,1,"очки")))*$D$1</f>
        <v>10</v>
      </c>
      <c r="I32" t="str">
        <f>IF(ISERROR(MATCH($C32,Мужской!C:C,0)),"нет в списках","есть")</f>
        <v>есть</v>
      </c>
      <c r="J32" t="s">
        <v>142</v>
      </c>
    </row>
    <row r="33" spans="1:10" ht="12.75">
      <c r="A33">
        <v>30</v>
      </c>
      <c r="B33">
        <v>0</v>
      </c>
      <c r="C33" t="s">
        <v>156</v>
      </c>
      <c r="E33"/>
      <c r="H33" s="4">
        <f ca="1">INDIRECT((ADDRESS(MATCH($A33,очки!$A:$A,0),2,4,1,"очки")))*$D$1</f>
        <v>9</v>
      </c>
      <c r="I33" t="str">
        <f>IF(ISERROR(MATCH($C33,Мужской!C:C,0)),"нет в списках","есть")</f>
        <v>есть</v>
      </c>
      <c r="J33" t="s">
        <v>142</v>
      </c>
    </row>
    <row r="34" spans="1:10" ht="12.75">
      <c r="A34">
        <v>31</v>
      </c>
      <c r="B34">
        <v>5627</v>
      </c>
      <c r="C34" t="s">
        <v>214</v>
      </c>
      <c r="E34"/>
      <c r="H34" s="4">
        <f ca="1">INDIRECT((ADDRESS(MATCH($A34,очки!$A:$A,0),2,4,1,"очки")))*$D$1</f>
        <v>8</v>
      </c>
      <c r="I34" t="str">
        <f>IF(ISERROR(MATCH($C34,Мужской!C:C,0)),"нет в списках","есть")</f>
        <v>есть</v>
      </c>
      <c r="J34" t="s">
        <v>272</v>
      </c>
    </row>
    <row r="35" spans="1:10" ht="12.75">
      <c r="A35">
        <v>32</v>
      </c>
      <c r="B35">
        <v>0</v>
      </c>
      <c r="C35" t="s">
        <v>193</v>
      </c>
      <c r="E35"/>
      <c r="H35" s="4">
        <f ca="1">INDIRECT((ADDRESS(MATCH($A35,очки!$A:$A,0),2,4,1,"очки")))*$D$1</f>
        <v>8</v>
      </c>
      <c r="I35" t="str">
        <f>IF(ISERROR(MATCH($C35,Мужской!C:C,0)),"нет в списках","есть")</f>
        <v>есть</v>
      </c>
      <c r="J35" t="s">
        <v>272</v>
      </c>
    </row>
    <row r="36" spans="1:10" ht="12.75">
      <c r="A36">
        <v>33</v>
      </c>
      <c r="B36">
        <v>0</v>
      </c>
      <c r="C36" t="s">
        <v>241</v>
      </c>
      <c r="E36"/>
      <c r="H36" s="4">
        <f ca="1">INDIRECT((ADDRESS(MATCH($A36,очки!$A:$A,0),2,4,1,"очки")))*$D$1</f>
        <v>8</v>
      </c>
      <c r="I36" t="str">
        <f>IF(ISERROR(MATCH($C36,Мужской!C:C,0)),"нет в списках","есть")</f>
        <v>есть</v>
      </c>
      <c r="J36" t="s">
        <v>272</v>
      </c>
    </row>
    <row r="37" spans="1:10" ht="12.75">
      <c r="A37">
        <v>34</v>
      </c>
      <c r="B37">
        <v>0</v>
      </c>
      <c r="C37" t="s">
        <v>242</v>
      </c>
      <c r="E37"/>
      <c r="H37" s="4">
        <f ca="1">INDIRECT((ADDRESS(MATCH($A37,очки!$A:$A,0),2,4,1,"очки")))*$D$1</f>
        <v>8</v>
      </c>
      <c r="I37" t="str">
        <f>IF(ISERROR(MATCH($C37,Мужской!C:C,0)),"нет в списках","есть")</f>
        <v>есть</v>
      </c>
      <c r="J37" t="s">
        <v>272</v>
      </c>
    </row>
    <row r="38" spans="1:10" ht="12.75">
      <c r="A38">
        <v>35</v>
      </c>
      <c r="B38">
        <v>5647</v>
      </c>
      <c r="C38" t="s">
        <v>243</v>
      </c>
      <c r="E38"/>
      <c r="H38" s="4">
        <f ca="1">INDIRECT((ADDRESS(MATCH($A38,очки!$A:$A,0),2,4,1,"очки")))*$D$1</f>
        <v>8</v>
      </c>
      <c r="I38" t="str">
        <f>IF(ISERROR(MATCH($C38,Мужской!C:C,0)),"нет в списках","есть")</f>
        <v>есть</v>
      </c>
      <c r="J38" t="s">
        <v>143</v>
      </c>
    </row>
    <row r="39" spans="1:10" ht="12.75">
      <c r="A39">
        <v>36</v>
      </c>
      <c r="B39">
        <v>658</v>
      </c>
      <c r="C39" t="s">
        <v>145</v>
      </c>
      <c r="E39"/>
      <c r="H39" s="4">
        <f ca="1">INDIRECT((ADDRESS(MATCH($A39,очки!$A:$A,0),2,4,1,"очки")))*$D$1</f>
        <v>7</v>
      </c>
      <c r="I39" t="str">
        <f>IF(ISERROR(MATCH($C39,Мужской!C:C,0)),"нет в списках","есть")</f>
        <v>есть</v>
      </c>
      <c r="J39" t="s">
        <v>142</v>
      </c>
    </row>
    <row r="40" spans="1:10" ht="12.75">
      <c r="A40">
        <v>37</v>
      </c>
      <c r="B40">
        <v>0</v>
      </c>
      <c r="C40" t="s">
        <v>244</v>
      </c>
      <c r="E40"/>
      <c r="H40" s="4">
        <f ca="1">INDIRECT((ADDRESS(MATCH($A40,очки!$A:$A,0),2,4,1,"очки")))*$D$1</f>
        <v>7</v>
      </c>
      <c r="I40" t="str">
        <f>IF(ISERROR(MATCH($C40,Мужской!C:C,0)),"нет в списках","есть")</f>
        <v>есть</v>
      </c>
      <c r="J40" t="s">
        <v>272</v>
      </c>
    </row>
    <row r="41" spans="1:10" ht="12.75">
      <c r="A41">
        <v>38</v>
      </c>
      <c r="B41">
        <v>0</v>
      </c>
      <c r="C41" t="s">
        <v>245</v>
      </c>
      <c r="E41"/>
      <c r="H41" s="4">
        <f ca="1">INDIRECT((ADDRESS(MATCH($A41,очки!$A:$A,0),2,4,1,"очки")))*$D$1</f>
        <v>7</v>
      </c>
      <c r="I41" t="str">
        <f>IF(ISERROR(MATCH($C41,Мужской!C:C,0)),"нет в списках","есть")</f>
        <v>есть</v>
      </c>
      <c r="J41" t="s">
        <v>143</v>
      </c>
    </row>
    <row r="42" spans="1:10" ht="12.75">
      <c r="A42">
        <v>39</v>
      </c>
      <c r="B42">
        <v>0</v>
      </c>
      <c r="C42" t="s">
        <v>246</v>
      </c>
      <c r="E42"/>
      <c r="H42" s="4">
        <f ca="1">INDIRECT((ADDRESS(MATCH($A42,очки!$A:$A,0),2,4,1,"очки")))*$D$1</f>
        <v>7</v>
      </c>
      <c r="I42" t="str">
        <f>IF(ISERROR(MATCH($C42,Мужской!C:C,0)),"нет в списках","есть")</f>
        <v>есть</v>
      </c>
      <c r="J42" t="s">
        <v>273</v>
      </c>
    </row>
    <row r="43" spans="1:10" ht="12.75">
      <c r="A43">
        <v>40</v>
      </c>
      <c r="B43">
        <v>0</v>
      </c>
      <c r="C43" t="s">
        <v>247</v>
      </c>
      <c r="E43"/>
      <c r="H43" s="4">
        <f ca="1">INDIRECT((ADDRESS(MATCH($A43,очки!$A:$A,0),2,4,1,"очки")))*$D$1</f>
        <v>7</v>
      </c>
      <c r="I43" t="str">
        <f>IF(ISERROR(MATCH($C43,Мужской!C:C,0)),"нет в списках","есть")</f>
        <v>есть</v>
      </c>
      <c r="J43" t="s">
        <v>273</v>
      </c>
    </row>
    <row r="44" spans="1:10" ht="12.75">
      <c r="A44">
        <v>41</v>
      </c>
      <c r="B44">
        <v>0</v>
      </c>
      <c r="C44" t="s">
        <v>248</v>
      </c>
      <c r="E44"/>
      <c r="H44" s="4">
        <f ca="1">INDIRECT((ADDRESS(MATCH($A44,очки!$A:$A,0),2,4,1,"очки")))*$D$1</f>
        <v>6</v>
      </c>
      <c r="I44" t="str">
        <f>IF(ISERROR(MATCH($C44,Мужской!C:C,0)),"нет в списках","есть")</f>
        <v>есть</v>
      </c>
      <c r="J44" t="s">
        <v>272</v>
      </c>
    </row>
    <row r="45" spans="1:10" ht="12.75">
      <c r="A45">
        <v>42</v>
      </c>
      <c r="B45">
        <v>0</v>
      </c>
      <c r="C45" t="s">
        <v>249</v>
      </c>
      <c r="E45"/>
      <c r="H45" s="4">
        <f ca="1">INDIRECT((ADDRESS(MATCH($A45,очки!$A:$A,0),2,4,1,"очки")))*$D$1</f>
        <v>6</v>
      </c>
      <c r="I45" t="str">
        <f>IF(ISERROR(MATCH($C45,Мужской!C:C,0)),"нет в списках","есть")</f>
        <v>есть</v>
      </c>
      <c r="J45" t="s">
        <v>272</v>
      </c>
    </row>
    <row r="46" spans="1:10" ht="12.75">
      <c r="A46">
        <v>43</v>
      </c>
      <c r="B46">
        <v>0</v>
      </c>
      <c r="C46" t="s">
        <v>250</v>
      </c>
      <c r="E46"/>
      <c r="H46" s="4">
        <f ca="1">INDIRECT((ADDRESS(MATCH($A46,очки!$A:$A,0),2,4,1,"очки")))*$D$1</f>
        <v>6</v>
      </c>
      <c r="I46" t="str">
        <f>IF(ISERROR(MATCH($C46,Мужской!C:C,0)),"нет в списках","есть")</f>
        <v>есть</v>
      </c>
      <c r="J46" t="s">
        <v>272</v>
      </c>
    </row>
    <row r="47" spans="1:10" ht="12.75">
      <c r="A47">
        <v>44</v>
      </c>
      <c r="B47">
        <v>5761</v>
      </c>
      <c r="C47" t="s">
        <v>251</v>
      </c>
      <c r="E47"/>
      <c r="H47" s="4">
        <f ca="1">INDIRECT((ADDRESS(MATCH($A47,очки!$A:$A,0),2,4,1,"очки")))*$D$1</f>
        <v>6</v>
      </c>
      <c r="I47" t="str">
        <f>IF(ISERROR(MATCH($C47,Мужской!C:C,0)),"нет в списках","есть")</f>
        <v>есть</v>
      </c>
      <c r="J47" t="s">
        <v>143</v>
      </c>
    </row>
    <row r="48" spans="1:10" ht="12.75">
      <c r="A48">
        <v>45</v>
      </c>
      <c r="B48">
        <v>0</v>
      </c>
      <c r="C48" t="s">
        <v>196</v>
      </c>
      <c r="E48"/>
      <c r="H48" s="4">
        <f ca="1">INDIRECT((ADDRESS(MATCH($A48,очки!$A:$A,0),2,4,1,"очки")))*$D$1</f>
        <v>6</v>
      </c>
      <c r="I48" t="str">
        <f>IF(ISERROR(MATCH($C48,Мужской!C:C,0)),"нет в списках","есть")</f>
        <v>есть</v>
      </c>
      <c r="J48" t="s">
        <v>142</v>
      </c>
    </row>
    <row r="49" spans="1:10" ht="12.75">
      <c r="A49">
        <v>46</v>
      </c>
      <c r="B49">
        <v>4987</v>
      </c>
      <c r="C49" t="s">
        <v>252</v>
      </c>
      <c r="E49"/>
      <c r="H49" s="4">
        <f ca="1">INDIRECT((ADDRESS(MATCH($A49,очки!$A:$A,0),2,4,1,"очки")))*$D$1</f>
        <v>6</v>
      </c>
      <c r="I49" t="str">
        <f>IF(ISERROR(MATCH($C49,Мужской!C:C,0)),"нет в списках","есть")</f>
        <v>есть</v>
      </c>
      <c r="J49" t="s">
        <v>272</v>
      </c>
    </row>
    <row r="50" spans="1:10" ht="12.75">
      <c r="A50">
        <v>47</v>
      </c>
      <c r="B50">
        <v>0</v>
      </c>
      <c r="C50" t="s">
        <v>253</v>
      </c>
      <c r="E50"/>
      <c r="H50" s="4">
        <f ca="1">INDIRECT((ADDRESS(MATCH($A50,очки!$A:$A,0),2,4,1,"очки")))*$D$1</f>
        <v>6</v>
      </c>
      <c r="I50" t="str">
        <f>IF(ISERROR(MATCH($C50,Мужской!C:C,0)),"нет в списках","есть")</f>
        <v>есть</v>
      </c>
      <c r="J50" t="s">
        <v>272</v>
      </c>
    </row>
    <row r="51" spans="1:10" ht="12.75">
      <c r="A51">
        <v>48</v>
      </c>
      <c r="B51">
        <v>0</v>
      </c>
      <c r="C51" t="s">
        <v>254</v>
      </c>
      <c r="E51"/>
      <c r="H51" s="4">
        <f ca="1">INDIRECT((ADDRESS(MATCH($A51,очки!$A:$A,0),2,4,1,"очки")))*$D$1</f>
        <v>6</v>
      </c>
      <c r="I51" t="str">
        <f>IF(ISERROR(MATCH($C51,Мужской!C:C,0)),"нет в списках","есть")</f>
        <v>есть</v>
      </c>
      <c r="J51" t="s">
        <v>272</v>
      </c>
    </row>
    <row r="52" spans="1:10" ht="12.75">
      <c r="A52">
        <v>49</v>
      </c>
      <c r="B52">
        <v>0</v>
      </c>
      <c r="C52" t="s">
        <v>255</v>
      </c>
      <c r="E52"/>
      <c r="H52" s="4">
        <f ca="1">INDIRECT((ADDRESS(MATCH($A52,очки!$A:$A,0),2,4,1,"очки")))*$D$1</f>
        <v>6</v>
      </c>
      <c r="I52" t="str">
        <f>IF(ISERROR(MATCH($C52,Мужской!C:C,0)),"нет в списках","есть")</f>
        <v>есть</v>
      </c>
      <c r="J52" t="s">
        <v>273</v>
      </c>
    </row>
    <row r="53" spans="1:10" ht="12.75">
      <c r="A53">
        <v>50</v>
      </c>
      <c r="B53">
        <v>0</v>
      </c>
      <c r="C53" t="s">
        <v>256</v>
      </c>
      <c r="E53"/>
      <c r="H53" s="4">
        <f ca="1">INDIRECT((ADDRESS(MATCH($A53,очки!$A:$A,0),2,4,1,"очки")))*$D$1</f>
        <v>6</v>
      </c>
      <c r="I53" t="str">
        <f>IF(ISERROR(MATCH($C53,Мужской!C:C,0)),"нет в списках","есть")</f>
        <v>есть</v>
      </c>
      <c r="J53" t="s">
        <v>272</v>
      </c>
    </row>
    <row r="54" spans="1:10" ht="12.75">
      <c r="A54">
        <v>51</v>
      </c>
      <c r="B54">
        <v>0</v>
      </c>
      <c r="C54" t="s">
        <v>257</v>
      </c>
      <c r="E54"/>
      <c r="H54" s="4">
        <f ca="1">INDIRECT((ADDRESS(MATCH($A54,очки!$A:$A,0),2,4,1,"очки")))*$D$1</f>
        <v>5</v>
      </c>
      <c r="I54" t="str">
        <f>IF(ISERROR(MATCH($C54,Мужской!C:C,0)),"нет в списках","есть")</f>
        <v>есть</v>
      </c>
      <c r="J54" t="s">
        <v>272</v>
      </c>
    </row>
    <row r="55" spans="1:10" ht="12.75">
      <c r="A55">
        <v>52</v>
      </c>
      <c r="B55">
        <v>0</v>
      </c>
      <c r="C55" t="s">
        <v>258</v>
      </c>
      <c r="E55"/>
      <c r="H55" s="4">
        <f ca="1">INDIRECT((ADDRESS(MATCH($A55,очки!$A:$A,0),2,4,1,"очки")))*$D$1</f>
        <v>5</v>
      </c>
      <c r="I55" t="str">
        <f>IF(ISERROR(MATCH($C55,Мужской!C:C,0)),"нет в списках","есть")</f>
        <v>есть</v>
      </c>
      <c r="J55" t="s">
        <v>142</v>
      </c>
    </row>
    <row r="56" spans="1:10" ht="12.75">
      <c r="A56">
        <v>53</v>
      </c>
      <c r="B56">
        <v>0</v>
      </c>
      <c r="C56" t="s">
        <v>259</v>
      </c>
      <c r="E56"/>
      <c r="H56" s="4">
        <f ca="1">INDIRECT((ADDRESS(MATCH($A56,очки!$A:$A,0),2,4,1,"очки")))*$D$1</f>
        <v>5</v>
      </c>
      <c r="I56" t="str">
        <f>IF(ISERROR(MATCH($C56,Мужской!C:C,0)),"нет в списках","есть")</f>
        <v>есть</v>
      </c>
      <c r="J56" t="s">
        <v>272</v>
      </c>
    </row>
    <row r="57" spans="1:10" ht="12.75">
      <c r="A57">
        <v>54</v>
      </c>
      <c r="B57">
        <v>5931</v>
      </c>
      <c r="C57" t="s">
        <v>260</v>
      </c>
      <c r="E57"/>
      <c r="H57" s="4">
        <f ca="1">INDIRECT((ADDRESS(MATCH($A57,очки!$A:$A,0),2,4,1,"очки")))*$D$1</f>
        <v>5</v>
      </c>
      <c r="I57" t="str">
        <f>IF(ISERROR(MATCH($C57,Мужской!C:C,0)),"нет в списках","есть")</f>
        <v>есть</v>
      </c>
      <c r="J57" t="s">
        <v>272</v>
      </c>
    </row>
    <row r="58" spans="1:10" ht="12.75">
      <c r="A58">
        <v>55</v>
      </c>
      <c r="B58">
        <v>0</v>
      </c>
      <c r="C58" t="s">
        <v>261</v>
      </c>
      <c r="E58"/>
      <c r="H58" s="4">
        <f ca="1">INDIRECT((ADDRESS(MATCH($A58,очки!$A:$A,0),2,4,1,"очки")))*$D$1</f>
        <v>5</v>
      </c>
      <c r="I58" t="str">
        <f>IF(ISERROR(MATCH($C58,Мужской!C:C,0)),"нет в списках","есть")</f>
        <v>есть</v>
      </c>
      <c r="J58" t="s">
        <v>143</v>
      </c>
    </row>
    <row r="59" spans="1:10" ht="12.75">
      <c r="A59">
        <v>56</v>
      </c>
      <c r="B59">
        <v>0</v>
      </c>
      <c r="C59" t="s">
        <v>262</v>
      </c>
      <c r="E59"/>
      <c r="H59" s="4">
        <f ca="1">INDIRECT((ADDRESS(MATCH($A59,очки!$A:$A,0),2,4,1,"очки")))*$D$1</f>
        <v>5</v>
      </c>
      <c r="I59" t="str">
        <f>IF(ISERROR(MATCH($C59,Мужской!C:C,0)),"нет в списках","есть")</f>
        <v>есть</v>
      </c>
      <c r="J59" t="s">
        <v>142</v>
      </c>
    </row>
    <row r="60" spans="1:10" ht="12.75">
      <c r="A60">
        <v>57</v>
      </c>
      <c r="B60">
        <v>0</v>
      </c>
      <c r="C60" t="s">
        <v>263</v>
      </c>
      <c r="E60"/>
      <c r="H60" s="4">
        <f ca="1">INDIRECT((ADDRESS(MATCH($A60,очки!$A:$A,0),2,4,1,"очки")))*$D$1</f>
        <v>5</v>
      </c>
      <c r="I60" t="str">
        <f>IF(ISERROR(MATCH($C60,Мужской!C:C,0)),"нет в списках","есть")</f>
        <v>есть</v>
      </c>
      <c r="J60" t="s">
        <v>142</v>
      </c>
    </row>
    <row r="61" spans="1:10" ht="12.75">
      <c r="A61">
        <v>58</v>
      </c>
      <c r="B61">
        <v>0</v>
      </c>
      <c r="C61" t="s">
        <v>264</v>
      </c>
      <c r="E61"/>
      <c r="H61" s="4">
        <f ca="1">INDIRECT((ADDRESS(MATCH($A61,очки!$A:$A,0),2,4,1,"очки")))*$D$1</f>
        <v>5</v>
      </c>
      <c r="I61" t="str">
        <f>IF(ISERROR(MATCH($C61,Мужской!C:C,0)),"нет в списках","есть")</f>
        <v>есть</v>
      </c>
      <c r="J61" t="s">
        <v>273</v>
      </c>
    </row>
    <row r="62" spans="1:10" ht="12.75">
      <c r="A62">
        <v>59</v>
      </c>
      <c r="B62">
        <v>0</v>
      </c>
      <c r="C62" t="s">
        <v>154</v>
      </c>
      <c r="E62"/>
      <c r="H62" s="4">
        <f ca="1">INDIRECT((ADDRESS(MATCH($A62,очки!$A:$A,0),2,4,1,"очки")))*$D$1</f>
        <v>5</v>
      </c>
      <c r="I62" t="str">
        <f>IF(ISERROR(MATCH($C62,Мужской!C:C,0)),"нет в списках","есть")</f>
        <v>есть</v>
      </c>
      <c r="J62" t="s">
        <v>142</v>
      </c>
    </row>
    <row r="63" spans="1:10" ht="12.75">
      <c r="A63">
        <v>60</v>
      </c>
      <c r="B63">
        <v>0</v>
      </c>
      <c r="C63" t="s">
        <v>265</v>
      </c>
      <c r="E63"/>
      <c r="H63" s="4">
        <f ca="1">INDIRECT((ADDRESS(MATCH($A63,очки!$A:$A,0),2,4,1,"очки")))*$D$1</f>
        <v>5</v>
      </c>
      <c r="I63" t="str">
        <f>IF(ISERROR(MATCH($C63,Мужской!C:C,0)),"нет в списках","есть")</f>
        <v>есть</v>
      </c>
      <c r="J63" t="s">
        <v>142</v>
      </c>
    </row>
    <row r="64" spans="1:10" ht="12.75">
      <c r="A64">
        <v>61</v>
      </c>
      <c r="B64">
        <v>0</v>
      </c>
      <c r="C64" t="s">
        <v>266</v>
      </c>
      <c r="E64"/>
      <c r="H64" s="4">
        <f ca="1">INDIRECT((ADDRESS(MATCH($A64,очки!$A:$A,0),2,4,1,"очки")))*$D$1</f>
        <v>4</v>
      </c>
      <c r="I64" t="str">
        <f>IF(ISERROR(MATCH($C64,Мужской!C:C,0)),"нет в списках","есть")</f>
        <v>есть</v>
      </c>
      <c r="J64" t="s">
        <v>274</v>
      </c>
    </row>
    <row r="65" spans="1:10" ht="12.75">
      <c r="A65">
        <v>62</v>
      </c>
      <c r="B65">
        <v>0</v>
      </c>
      <c r="C65" t="s">
        <v>267</v>
      </c>
      <c r="E65"/>
      <c r="H65" s="4">
        <f ca="1">INDIRECT((ADDRESS(MATCH($A65,очки!$A:$A,0),2,4,1,"очки")))*$D$1</f>
        <v>4</v>
      </c>
      <c r="I65" t="str">
        <f>IF(ISERROR(MATCH($C65,Мужской!C:C,0)),"нет в списках","есть")</f>
        <v>есть</v>
      </c>
      <c r="J65" t="s">
        <v>143</v>
      </c>
    </row>
    <row r="66" spans="1:10" ht="12.75">
      <c r="A66">
        <v>63</v>
      </c>
      <c r="B66">
        <v>0</v>
      </c>
      <c r="C66" t="s">
        <v>268</v>
      </c>
      <c r="E66"/>
      <c r="H66" s="4">
        <f ca="1">INDIRECT((ADDRESS(MATCH($A66,очки!$A:$A,0),2,4,1,"очки")))*$D$1</f>
        <v>4</v>
      </c>
      <c r="I66" t="str">
        <f>IF(ISERROR(MATCH($C66,Мужской!C:C,0)),"нет в списках","есть")</f>
        <v>есть</v>
      </c>
      <c r="J66" t="s">
        <v>272</v>
      </c>
    </row>
    <row r="67" spans="1:10" ht="12.75">
      <c r="A67">
        <v>64</v>
      </c>
      <c r="B67">
        <v>0</v>
      </c>
      <c r="C67" t="s">
        <v>269</v>
      </c>
      <c r="E67"/>
      <c r="H67" s="4">
        <f ca="1">INDIRECT((ADDRESS(MATCH($A67,очки!$A:$A,0),2,4,1,"очки")))*$D$1</f>
        <v>4</v>
      </c>
      <c r="I67" t="str">
        <f>IF(ISERROR(MATCH($C67,Мужской!C:C,0)),"нет в списках","есть")</f>
        <v>есть</v>
      </c>
      <c r="J67" t="s">
        <v>142</v>
      </c>
    </row>
    <row r="68" spans="1:10" ht="12.75">
      <c r="A68">
        <v>65</v>
      </c>
      <c r="B68">
        <v>0</v>
      </c>
      <c r="C68" t="s">
        <v>270</v>
      </c>
      <c r="E68"/>
      <c r="H68" s="4">
        <f ca="1">INDIRECT((ADDRESS(MATCH($A68,очки!$A:$A,0),2,4,1,"очки")))*$D$1</f>
        <v>4</v>
      </c>
      <c r="I68" t="str">
        <f>IF(ISERROR(MATCH($C68,Мужской!C:C,0)),"нет в списках","есть")</f>
        <v>есть</v>
      </c>
      <c r="J68" t="s">
        <v>142</v>
      </c>
    </row>
    <row r="69" spans="1:10" ht="12.75">
      <c r="A69" t="s">
        <v>60</v>
      </c>
      <c r="B69">
        <v>5803</v>
      </c>
      <c r="C69" t="s">
        <v>271</v>
      </c>
      <c r="E69"/>
      <c r="H69" s="4">
        <f ca="1">INDIRECT((ADDRESS(MATCH($A69,очки!$A:$A,0),2,4,1,"очки")))*$D$1</f>
        <v>-5</v>
      </c>
      <c r="I69" t="str">
        <f>IF(ISERROR(MATCH($C69,Мужской!C:C,0)),"нет в списках","есть")</f>
        <v>есть</v>
      </c>
      <c r="J69" t="s">
        <v>272</v>
      </c>
    </row>
    <row r="70" spans="5:8" ht="12.75">
      <c r="E70"/>
      <c r="H70" s="4"/>
    </row>
    <row r="71" spans="5:8" ht="12.75">
      <c r="E71"/>
      <c r="H71" s="4"/>
    </row>
    <row r="72" spans="5:8" ht="12.75">
      <c r="E72"/>
      <c r="H72" s="4"/>
    </row>
    <row r="73" spans="5:8" ht="12.75">
      <c r="E73"/>
      <c r="H73" s="4"/>
    </row>
    <row r="74" spans="5:8" ht="12.75">
      <c r="E74"/>
      <c r="H74" s="4"/>
    </row>
    <row r="75" spans="1:9" s="6" customFormat="1" ht="12.75">
      <c r="A75" s="10" t="s">
        <v>18</v>
      </c>
      <c r="B75" s="10"/>
      <c r="C75" s="10"/>
      <c r="E75" s="9"/>
      <c r="I75" s="6" t="s">
        <v>8</v>
      </c>
    </row>
    <row r="76" spans="1:10" ht="12.75">
      <c r="A76">
        <v>1</v>
      </c>
      <c r="B76">
        <v>0</v>
      </c>
      <c r="C76" t="s">
        <v>52</v>
      </c>
      <c r="E76"/>
      <c r="H76" s="4">
        <f ca="1">INDIRECT((ADDRESS(MATCH($A76,очки!$A:$A,0),2,4,1,"очки")))*$D$1</f>
        <v>100</v>
      </c>
      <c r="I76" t="str">
        <f>IF(ISERROR(MATCH($C76,Женский!C:C,0)),"нет в списках","есть")</f>
        <v>есть</v>
      </c>
      <c r="J76" t="s">
        <v>205</v>
      </c>
    </row>
    <row r="77" spans="1:10" ht="12.75">
      <c r="A77">
        <v>2</v>
      </c>
      <c r="B77">
        <v>5688</v>
      </c>
      <c r="C77" t="s">
        <v>275</v>
      </c>
      <c r="E77"/>
      <c r="H77" s="4">
        <f ca="1">INDIRECT((ADDRESS(MATCH($A77,очки!$A:$A,0),2,4,1,"очки")))*$D$1</f>
        <v>92</v>
      </c>
      <c r="I77" t="str">
        <f>IF(ISERROR(MATCH($C77,Женский!C:C,0)),"нет в списках","есть")</f>
        <v>есть</v>
      </c>
      <c r="J77" t="s">
        <v>205</v>
      </c>
    </row>
    <row r="78" spans="1:10" ht="12.75">
      <c r="A78">
        <v>3</v>
      </c>
      <c r="B78">
        <v>0</v>
      </c>
      <c r="C78" t="s">
        <v>198</v>
      </c>
      <c r="E78"/>
      <c r="H78" s="4">
        <f ca="1">INDIRECT((ADDRESS(MATCH($A78,очки!$A:$A,0),2,4,1,"очки")))*$D$1</f>
        <v>86</v>
      </c>
      <c r="I78" t="str">
        <f>IF(ISERROR(MATCH($C78,Женский!C:C,0)),"нет в списках","есть")</f>
        <v>есть</v>
      </c>
      <c r="J78" t="s">
        <v>206</v>
      </c>
    </row>
    <row r="79" spans="1:10" ht="12.75">
      <c r="A79">
        <v>4</v>
      </c>
      <c r="B79">
        <v>5197</v>
      </c>
      <c r="C79" t="s">
        <v>276</v>
      </c>
      <c r="E79"/>
      <c r="H79" s="4">
        <f ca="1">INDIRECT((ADDRESS(MATCH($A79,очки!$A:$A,0),2,4,1,"очки")))*$D$1</f>
        <v>82</v>
      </c>
      <c r="I79" t="str">
        <f>IF(ISERROR(MATCH($C79,Женский!C:C,0)),"нет в списках","есть")</f>
        <v>есть</v>
      </c>
      <c r="J79" t="s">
        <v>289</v>
      </c>
    </row>
    <row r="80" spans="1:10" ht="12.75">
      <c r="A80">
        <v>5</v>
      </c>
      <c r="B80">
        <v>0</v>
      </c>
      <c r="C80" t="s">
        <v>202</v>
      </c>
      <c r="E80"/>
      <c r="H80" s="4">
        <f ca="1">INDIRECT((ADDRESS(MATCH($A80,очки!$A:$A,0),2,4,1,"очки")))*$D$1</f>
        <v>78</v>
      </c>
      <c r="I80" t="str">
        <f>IF(ISERROR(MATCH($C80,Женский!C:C,0)),"нет в списках","есть")</f>
        <v>есть</v>
      </c>
      <c r="J80" t="s">
        <v>289</v>
      </c>
    </row>
    <row r="81" spans="1:10" ht="12.75">
      <c r="A81">
        <v>6</v>
      </c>
      <c r="B81">
        <v>4780</v>
      </c>
      <c r="C81" t="s">
        <v>277</v>
      </c>
      <c r="E81"/>
      <c r="H81" s="4">
        <f ca="1">INDIRECT((ADDRESS(MATCH($A81,очки!$A:$A,0),2,4,1,"очки")))*$D$1</f>
        <v>74</v>
      </c>
      <c r="I81" t="str">
        <f>IF(ISERROR(MATCH($C81,Женский!C:C,0)),"нет в списках","есть")</f>
        <v>есть</v>
      </c>
      <c r="J81" t="s">
        <v>289</v>
      </c>
    </row>
    <row r="82" spans="1:10" ht="12.75">
      <c r="A82">
        <v>7</v>
      </c>
      <c r="B82">
        <v>0</v>
      </c>
      <c r="C82" t="s">
        <v>278</v>
      </c>
      <c r="E82"/>
      <c r="H82" s="4">
        <f ca="1">INDIRECT((ADDRESS(MATCH($A82,очки!$A:$A,0),2,4,1,"очки")))*$D$1</f>
        <v>70</v>
      </c>
      <c r="I82" t="str">
        <f>IF(ISERROR(MATCH($C82,Женский!C:C,0)),"нет в списках","есть")</f>
        <v>есть</v>
      </c>
      <c r="J82" t="s">
        <v>289</v>
      </c>
    </row>
    <row r="83" spans="1:10" ht="12.75">
      <c r="A83">
        <v>8</v>
      </c>
      <c r="B83">
        <v>0</v>
      </c>
      <c r="C83" t="s">
        <v>134</v>
      </c>
      <c r="E83"/>
      <c r="H83" s="4">
        <f ca="1">INDIRECT((ADDRESS(MATCH($A83,очки!$A:$A,0),2,4,1,"очки")))*$D$1</f>
        <v>66</v>
      </c>
      <c r="I83" t="str">
        <f>IF(ISERROR(MATCH($C83,Женский!C:C,0)),"нет в списках","есть")</f>
        <v>есть</v>
      </c>
      <c r="J83" t="s">
        <v>289</v>
      </c>
    </row>
    <row r="84" spans="1:10" ht="12.75">
      <c r="A84">
        <v>9</v>
      </c>
      <c r="B84">
        <v>0</v>
      </c>
      <c r="C84" t="s">
        <v>279</v>
      </c>
      <c r="E84"/>
      <c r="H84" s="4">
        <f ca="1">INDIRECT((ADDRESS(MATCH($A84,очки!$A:$A,0),2,4,1,"очки")))*$D$1</f>
        <v>62</v>
      </c>
      <c r="I84" t="str">
        <f>IF(ISERROR(MATCH($C84,Женский!C:C,0)),"нет в списках","есть")</f>
        <v>есть</v>
      </c>
      <c r="J84" t="s">
        <v>205</v>
      </c>
    </row>
    <row r="85" spans="1:10" ht="12.75">
      <c r="A85">
        <v>10</v>
      </c>
      <c r="B85">
        <v>0</v>
      </c>
      <c r="C85" t="s">
        <v>280</v>
      </c>
      <c r="E85"/>
      <c r="H85" s="4">
        <f ca="1">INDIRECT((ADDRESS(MATCH($A85,очки!$A:$A,0),2,4,1,"очки")))*$D$1</f>
        <v>58</v>
      </c>
      <c r="I85" t="str">
        <f>IF(ISERROR(MATCH($C85,Женский!C:C,0)),"нет в списках","есть")</f>
        <v>есть</v>
      </c>
      <c r="J85" t="s">
        <v>289</v>
      </c>
    </row>
    <row r="86" spans="1:10" ht="12.75">
      <c r="A86">
        <v>11</v>
      </c>
      <c r="B86">
        <v>0</v>
      </c>
      <c r="C86" t="s">
        <v>281</v>
      </c>
      <c r="E86"/>
      <c r="H86" s="4">
        <f ca="1">INDIRECT((ADDRESS(MATCH($A86,очки!$A:$A,0),2,4,1,"очки")))*$D$1</f>
        <v>55</v>
      </c>
      <c r="I86" t="str">
        <f>IF(ISERROR(MATCH($C86,Женский!C:C,0)),"нет в списках","есть")</f>
        <v>есть</v>
      </c>
      <c r="J86" t="s">
        <v>289</v>
      </c>
    </row>
    <row r="87" spans="1:10" ht="12.75">
      <c r="A87">
        <v>12</v>
      </c>
      <c r="B87">
        <v>0</v>
      </c>
      <c r="C87" t="s">
        <v>282</v>
      </c>
      <c r="E87"/>
      <c r="H87" s="4">
        <f ca="1">INDIRECT((ADDRESS(MATCH($A87,очки!$A:$A,0),2,4,1,"очки")))*$D$1</f>
        <v>52</v>
      </c>
      <c r="I87" t="str">
        <f>IF(ISERROR(MATCH($C87,Женский!C:C,0)),"нет в списках","есть")</f>
        <v>есть</v>
      </c>
      <c r="J87" t="s">
        <v>205</v>
      </c>
    </row>
    <row r="88" spans="1:10" ht="12.75">
      <c r="A88">
        <v>13</v>
      </c>
      <c r="B88">
        <v>0</v>
      </c>
      <c r="C88" t="s">
        <v>283</v>
      </c>
      <c r="E88"/>
      <c r="H88" s="4">
        <f ca="1">INDIRECT((ADDRESS(MATCH($A88,очки!$A:$A,0),2,4,1,"очки")))*$D$1</f>
        <v>49</v>
      </c>
      <c r="I88" t="str">
        <f>IF(ISERROR(MATCH($C88,Женский!C:C,0)),"нет в списках","есть")</f>
        <v>есть</v>
      </c>
      <c r="J88" t="s">
        <v>289</v>
      </c>
    </row>
    <row r="89" spans="1:10" ht="12.75">
      <c r="A89">
        <v>14</v>
      </c>
      <c r="B89">
        <v>0</v>
      </c>
      <c r="C89" t="s">
        <v>284</v>
      </c>
      <c r="E89"/>
      <c r="H89" s="4">
        <f ca="1">INDIRECT((ADDRESS(MATCH($A89,очки!$A:$A,0),2,4,1,"очки")))*$D$1</f>
        <v>46</v>
      </c>
      <c r="I89" t="str">
        <f>IF(ISERROR(MATCH($C89,Женский!C:C,0)),"нет в списках","есть")</f>
        <v>есть</v>
      </c>
      <c r="J89" t="s">
        <v>289</v>
      </c>
    </row>
    <row r="90" spans="1:10" ht="12.75">
      <c r="A90">
        <v>15</v>
      </c>
      <c r="B90">
        <v>0</v>
      </c>
      <c r="C90" t="s">
        <v>285</v>
      </c>
      <c r="E90"/>
      <c r="H90" s="4">
        <f ca="1">INDIRECT((ADDRESS(MATCH($A90,очки!$A:$A,0),2,4,1,"очки")))*$D$1</f>
        <v>43</v>
      </c>
      <c r="I90" t="str">
        <f>IF(ISERROR(MATCH($C90,Женский!C:C,0)),"нет в списках","есть")</f>
        <v>есть</v>
      </c>
      <c r="J90" t="s">
        <v>205</v>
      </c>
    </row>
    <row r="91" spans="1:10" ht="12.75">
      <c r="A91">
        <v>16</v>
      </c>
      <c r="B91">
        <v>0</v>
      </c>
      <c r="C91" t="s">
        <v>286</v>
      </c>
      <c r="E91"/>
      <c r="H91" s="4">
        <f ca="1">INDIRECT((ADDRESS(MATCH($A91,очки!$A:$A,0),2,4,1,"очки")))*$D$1</f>
        <v>40</v>
      </c>
      <c r="I91" t="str">
        <f>IF(ISERROR(MATCH($C91,Женский!C:C,0)),"нет в списках","есть")</f>
        <v>есть</v>
      </c>
      <c r="J91" t="s">
        <v>289</v>
      </c>
    </row>
    <row r="92" spans="1:10" ht="12.75">
      <c r="A92">
        <v>17</v>
      </c>
      <c r="B92">
        <v>0</v>
      </c>
      <c r="C92" t="s">
        <v>287</v>
      </c>
      <c r="E92"/>
      <c r="H92" s="4">
        <f ca="1">INDIRECT((ADDRESS(MATCH($A92,очки!$A:$A,0),2,4,1,"очки")))*$D$1</f>
        <v>37</v>
      </c>
      <c r="I92" t="str">
        <f>IF(ISERROR(MATCH($C92,Женский!C:C,0)),"нет в списках","есть")</f>
        <v>есть</v>
      </c>
      <c r="J92" t="s">
        <v>206</v>
      </c>
    </row>
    <row r="93" spans="1:10" ht="12.75">
      <c r="A93">
        <v>18</v>
      </c>
      <c r="B93">
        <v>0</v>
      </c>
      <c r="C93" t="s">
        <v>288</v>
      </c>
      <c r="E93"/>
      <c r="H93" s="4">
        <f ca="1">INDIRECT((ADDRESS(MATCH($A93,очки!$A:$A,0),2,4,1,"очки")))*$D$1</f>
        <v>34</v>
      </c>
      <c r="I93" t="str">
        <f>IF(ISERROR(MATCH($C93,Женский!C:C,0)),"нет в списках","есть")</f>
        <v>есть</v>
      </c>
      <c r="J93" t="s">
        <v>206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K68"/>
  <sheetViews>
    <sheetView workbookViewId="0" topLeftCell="A1">
      <selection activeCell="C60" sqref="C60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7.75390625" style="0" bestFit="1" customWidth="1"/>
  </cols>
  <sheetData>
    <row r="1" spans="3:5" ht="16.5">
      <c r="C1" t="s">
        <v>83</v>
      </c>
      <c r="D1">
        <v>1</v>
      </c>
      <c r="E1" s="62" t="s">
        <v>290</v>
      </c>
    </row>
    <row r="2" spans="1:5" s="6" customFormat="1" ht="12.75">
      <c r="A2" s="10" t="s">
        <v>14</v>
      </c>
      <c r="B2" s="10"/>
      <c r="C2" s="10"/>
      <c r="E2" s="9"/>
    </row>
    <row r="3" spans="1:10" ht="12.75">
      <c r="A3" s="6" t="s">
        <v>0</v>
      </c>
      <c r="B3" s="44" t="s">
        <v>21</v>
      </c>
      <c r="C3" s="6" t="s">
        <v>1</v>
      </c>
      <c r="D3" s="6" t="s">
        <v>7</v>
      </c>
      <c r="E3" s="9" t="s">
        <v>11</v>
      </c>
      <c r="F3" s="6" t="s">
        <v>19</v>
      </c>
      <c r="G3" s="6" t="s">
        <v>3</v>
      </c>
      <c r="H3" s="9" t="s">
        <v>4</v>
      </c>
      <c r="I3" s="6" t="s">
        <v>8</v>
      </c>
      <c r="J3" s="6" t="s">
        <v>56</v>
      </c>
    </row>
    <row r="4" spans="1:10" ht="12.75">
      <c r="A4">
        <v>1</v>
      </c>
      <c r="B4">
        <v>5681</v>
      </c>
      <c r="C4" t="s">
        <v>31</v>
      </c>
      <c r="D4" t="s">
        <v>158</v>
      </c>
      <c r="E4" t="s">
        <v>159</v>
      </c>
      <c r="F4">
        <v>38</v>
      </c>
      <c r="G4" t="s">
        <v>160</v>
      </c>
      <c r="H4" s="4">
        <f ca="1">INDIRECT((ADDRESS(MATCH($A4,очки!$A:$A,0),2,4,1,"очки")))*$D$1</f>
        <v>100</v>
      </c>
      <c r="I4" t="str">
        <f>IF(ISERROR(MATCH($C4,Мужской!C:C,0)),"нет в списках","есть")</f>
        <v>есть</v>
      </c>
      <c r="J4" t="s">
        <v>343</v>
      </c>
    </row>
    <row r="5" spans="1:10" ht="12.75">
      <c r="A5">
        <v>2</v>
      </c>
      <c r="B5">
        <v>6231</v>
      </c>
      <c r="C5" t="s">
        <v>62</v>
      </c>
      <c r="D5" t="s">
        <v>291</v>
      </c>
      <c r="E5"/>
      <c r="F5">
        <v>30</v>
      </c>
      <c r="G5" t="s">
        <v>85</v>
      </c>
      <c r="H5" s="4">
        <f ca="1">INDIRECT((ADDRESS(MATCH($A5,очки!$A:$A,0),2,4,1,"очки")))*$D$1</f>
        <v>92</v>
      </c>
      <c r="I5" t="str">
        <f>IF(ISERROR(MATCH($C5,Мужской!C:C,0)),"нет в списках","есть")</f>
        <v>есть</v>
      </c>
      <c r="J5" t="s">
        <v>343</v>
      </c>
    </row>
    <row r="6" spans="1:10" ht="12.75">
      <c r="A6">
        <v>3</v>
      </c>
      <c r="B6">
        <v>338</v>
      </c>
      <c r="C6" t="s">
        <v>292</v>
      </c>
      <c r="D6" t="s">
        <v>293</v>
      </c>
      <c r="E6" t="s">
        <v>209</v>
      </c>
      <c r="F6">
        <v>40</v>
      </c>
      <c r="G6" t="s">
        <v>148</v>
      </c>
      <c r="H6" s="4">
        <f ca="1">INDIRECT((ADDRESS(MATCH($A6,очки!$A:$A,0),2,4,1,"очки")))*$D$1</f>
        <v>86</v>
      </c>
      <c r="I6" t="str">
        <f>IF(ISERROR(MATCH($C6,Мужской!C:C,0)),"нет в списках","есть")</f>
        <v>есть</v>
      </c>
      <c r="J6" t="s">
        <v>344</v>
      </c>
    </row>
    <row r="7" spans="1:10" ht="12.75">
      <c r="A7">
        <v>4</v>
      </c>
      <c r="B7">
        <v>155</v>
      </c>
      <c r="C7" t="s">
        <v>15</v>
      </c>
      <c r="D7" t="s">
        <v>16</v>
      </c>
      <c r="E7" t="s">
        <v>165</v>
      </c>
      <c r="F7">
        <v>34</v>
      </c>
      <c r="G7" t="s">
        <v>74</v>
      </c>
      <c r="H7" s="4">
        <f ca="1">INDIRECT((ADDRESS(MATCH($A7,очки!$A:$A,0),2,4,1,"очки")))*$D$1</f>
        <v>82</v>
      </c>
      <c r="I7" t="str">
        <f>IF(ISERROR(MATCH($C7,Мужской!C:C,0)),"нет в списках","есть")</f>
        <v>есть</v>
      </c>
      <c r="J7" t="s">
        <v>343</v>
      </c>
    </row>
    <row r="8" spans="1:10" ht="12.75">
      <c r="A8">
        <v>5</v>
      </c>
      <c r="B8">
        <v>5246</v>
      </c>
      <c r="C8" t="s">
        <v>294</v>
      </c>
      <c r="D8" t="s">
        <v>295</v>
      </c>
      <c r="E8" t="s">
        <v>296</v>
      </c>
      <c r="F8">
        <v>31</v>
      </c>
      <c r="G8" t="s">
        <v>74</v>
      </c>
      <c r="H8" s="4">
        <f ca="1">INDIRECT((ADDRESS(MATCH($A8,очки!$A:$A,0),2,4,1,"очки")))*$D$1</f>
        <v>78</v>
      </c>
      <c r="I8" t="str">
        <f>IF(ISERROR(MATCH($C8,Мужской!C:C,0)),"нет в списках","есть")</f>
        <v>есть</v>
      </c>
      <c r="J8" t="s">
        <v>343</v>
      </c>
    </row>
    <row r="9" spans="1:10" ht="12.75">
      <c r="A9">
        <v>6</v>
      </c>
      <c r="B9">
        <v>508</v>
      </c>
      <c r="C9" t="s">
        <v>297</v>
      </c>
      <c r="D9" t="s">
        <v>298</v>
      </c>
      <c r="E9" t="s">
        <v>163</v>
      </c>
      <c r="F9">
        <v>27</v>
      </c>
      <c r="G9" t="s">
        <v>148</v>
      </c>
      <c r="H9" s="4">
        <f ca="1">INDIRECT((ADDRESS(MATCH($A9,очки!$A:$A,0),2,4,1,"очки")))*$D$1</f>
        <v>74</v>
      </c>
      <c r="I9" t="str">
        <f>IF(ISERROR(MATCH($C9,Мужской!C:C,0)),"нет в списках","есть")</f>
        <v>есть</v>
      </c>
      <c r="J9" t="s">
        <v>345</v>
      </c>
    </row>
    <row r="10" spans="1:10" ht="12.75">
      <c r="A10">
        <v>7</v>
      </c>
      <c r="B10">
        <v>216</v>
      </c>
      <c r="C10" t="s">
        <v>299</v>
      </c>
      <c r="D10" t="s">
        <v>300</v>
      </c>
      <c r="E10" t="s">
        <v>301</v>
      </c>
      <c r="F10">
        <v>32</v>
      </c>
      <c r="G10" t="s">
        <v>87</v>
      </c>
      <c r="H10" s="4">
        <f ca="1">INDIRECT((ADDRESS(MATCH($A10,очки!$A:$A,0),2,4,1,"очки")))*$D$1</f>
        <v>70</v>
      </c>
      <c r="I10" t="str">
        <f>IF(ISERROR(MATCH($C10,Мужской!C:C,0)),"нет в списках","есть")</f>
        <v>есть</v>
      </c>
      <c r="J10" t="s">
        <v>343</v>
      </c>
    </row>
    <row r="11" spans="1:10" ht="12.75">
      <c r="A11">
        <v>8</v>
      </c>
      <c r="B11">
        <v>763</v>
      </c>
      <c r="C11" t="s">
        <v>302</v>
      </c>
      <c r="D11" t="s">
        <v>303</v>
      </c>
      <c r="E11"/>
      <c r="F11">
        <v>47</v>
      </c>
      <c r="G11" t="s">
        <v>147</v>
      </c>
      <c r="H11" s="4">
        <f ca="1">INDIRECT((ADDRESS(MATCH($A11,очки!$A:$A,0),2,4,1,"очки")))*$D$1</f>
        <v>66</v>
      </c>
      <c r="I11" t="str">
        <f>IF(ISERROR(MATCH($C11,Мужской!C:C,0)),"нет в списках","есть")</f>
        <v>есть</v>
      </c>
      <c r="J11" t="s">
        <v>344</v>
      </c>
    </row>
    <row r="12" spans="1:10" ht="12.75">
      <c r="A12">
        <v>9</v>
      </c>
      <c r="B12">
        <v>646</v>
      </c>
      <c r="C12" t="s">
        <v>238</v>
      </c>
      <c r="D12" t="s">
        <v>304</v>
      </c>
      <c r="E12" t="s">
        <v>301</v>
      </c>
      <c r="F12">
        <v>42</v>
      </c>
      <c r="G12" t="s">
        <v>87</v>
      </c>
      <c r="H12" s="4">
        <f ca="1">INDIRECT((ADDRESS(MATCH($A12,очки!$A:$A,0),2,4,1,"очки")))*$D$1</f>
        <v>62</v>
      </c>
      <c r="I12" t="str">
        <f>IF(ISERROR(MATCH($C12,Мужской!C:C,0)),"нет в списках","есть")</f>
        <v>есть</v>
      </c>
      <c r="J12" t="s">
        <v>344</v>
      </c>
    </row>
    <row r="13" spans="1:11" ht="12.75">
      <c r="A13">
        <v>10</v>
      </c>
      <c r="B13">
        <v>1134</v>
      </c>
      <c r="C13" t="s">
        <v>177</v>
      </c>
      <c r="D13" t="s">
        <v>305</v>
      </c>
      <c r="E13"/>
      <c r="F13">
        <v>45</v>
      </c>
      <c r="G13" t="s">
        <v>74</v>
      </c>
      <c r="H13" s="4">
        <f ca="1">INDIRECT((ADDRESS(MATCH($A13,очки!$A:$A,0),2,4,1,"очки")))*$D$1</f>
        <v>58</v>
      </c>
      <c r="I13" t="str">
        <f>IF(ISERROR(MATCH($C13,Мужской!C:C,0)),"нет в списках","есть")</f>
        <v>есть</v>
      </c>
      <c r="J13" t="s">
        <v>344</v>
      </c>
      <c r="K13" s="6"/>
    </row>
    <row r="14" spans="1:11" ht="12.75">
      <c r="A14">
        <v>11</v>
      </c>
      <c r="B14">
        <v>271</v>
      </c>
      <c r="C14" t="s">
        <v>306</v>
      </c>
      <c r="D14" t="s">
        <v>307</v>
      </c>
      <c r="E14"/>
      <c r="F14">
        <v>31</v>
      </c>
      <c r="G14" t="s">
        <v>74</v>
      </c>
      <c r="H14" s="4">
        <f ca="1">INDIRECT((ADDRESS(MATCH($A14,очки!$A:$A,0),2,4,1,"очки")))*$D$1</f>
        <v>55</v>
      </c>
      <c r="I14" t="str">
        <f>IF(ISERROR(MATCH($C14,Мужской!C:C,0)),"нет в списках","есть")</f>
        <v>есть</v>
      </c>
      <c r="J14" t="s">
        <v>343</v>
      </c>
      <c r="K14" s="7"/>
    </row>
    <row r="15" spans="1:10" ht="12.75">
      <c r="A15">
        <v>12</v>
      </c>
      <c r="B15">
        <v>313</v>
      </c>
      <c r="C15" t="s">
        <v>181</v>
      </c>
      <c r="D15" t="s">
        <v>182</v>
      </c>
      <c r="E15"/>
      <c r="F15">
        <v>28</v>
      </c>
      <c r="G15" t="s">
        <v>74</v>
      </c>
      <c r="H15" s="4">
        <f ca="1">INDIRECT((ADDRESS(MATCH($A15,очки!$A:$A,0),2,4,1,"очки")))*$D$1</f>
        <v>52</v>
      </c>
      <c r="I15" t="str">
        <f>IF(ISERROR(MATCH($C15,Мужской!C:C,0)),"нет в списках","есть")</f>
        <v>есть</v>
      </c>
      <c r="J15" t="s">
        <v>345</v>
      </c>
    </row>
    <row r="16" spans="1:10" ht="12.75">
      <c r="A16">
        <v>13</v>
      </c>
      <c r="B16">
        <v>6026</v>
      </c>
      <c r="C16" t="s">
        <v>212</v>
      </c>
      <c r="D16" t="s">
        <v>308</v>
      </c>
      <c r="E16"/>
      <c r="F16">
        <v>52</v>
      </c>
      <c r="G16" t="s">
        <v>309</v>
      </c>
      <c r="H16" s="4">
        <f ca="1">INDIRECT((ADDRESS(MATCH($A16,очки!$A:$A,0),2,4,1,"очки")))*$D$1</f>
        <v>49</v>
      </c>
      <c r="I16" t="str">
        <f>IF(ISERROR(MATCH($C16,Мужской!C:C,0)),"нет в списках","есть")</f>
        <v>есть</v>
      </c>
      <c r="J16" t="s">
        <v>344</v>
      </c>
    </row>
    <row r="17" spans="1:10" ht="12.75">
      <c r="A17">
        <v>14</v>
      </c>
      <c r="B17">
        <v>2203</v>
      </c>
      <c r="C17" t="s">
        <v>310</v>
      </c>
      <c r="D17" t="s">
        <v>311</v>
      </c>
      <c r="E17">
        <v>854</v>
      </c>
      <c r="F17">
        <v>30</v>
      </c>
      <c r="G17" t="s">
        <v>74</v>
      </c>
      <c r="H17" s="4">
        <f ca="1">INDIRECT((ADDRESS(MATCH($A17,очки!$A:$A,0),2,4,1,"очки")))*$D$1</f>
        <v>46</v>
      </c>
      <c r="I17" t="str">
        <f>IF(ISERROR(MATCH($C17,Мужской!C:C,0)),"нет в списках","есть")</f>
        <v>есть</v>
      </c>
      <c r="J17" t="s">
        <v>343</v>
      </c>
    </row>
    <row r="18" spans="1:10" ht="12.75">
      <c r="A18">
        <v>15</v>
      </c>
      <c r="B18">
        <v>306</v>
      </c>
      <c r="C18" t="s">
        <v>312</v>
      </c>
      <c r="D18" t="s">
        <v>313</v>
      </c>
      <c r="E18" t="s">
        <v>393</v>
      </c>
      <c r="F18">
        <v>33</v>
      </c>
      <c r="G18" t="s">
        <v>74</v>
      </c>
      <c r="H18" s="4">
        <f ca="1">INDIRECT((ADDRESS(MATCH($A18,очки!$A:$A,0),2,4,1,"очки")))*$D$1</f>
        <v>43</v>
      </c>
      <c r="I18" t="str">
        <f>IF(ISERROR(MATCH($C18,Мужской!C:C,0)),"нет в списках","есть")</f>
        <v>есть</v>
      </c>
      <c r="J18" t="s">
        <v>343</v>
      </c>
    </row>
    <row r="19" spans="1:10" ht="12.75">
      <c r="A19">
        <v>16</v>
      </c>
      <c r="B19">
        <v>1416</v>
      </c>
      <c r="C19" t="s">
        <v>314</v>
      </c>
      <c r="D19" t="s">
        <v>315</v>
      </c>
      <c r="E19" t="s">
        <v>316</v>
      </c>
      <c r="F19">
        <v>28</v>
      </c>
      <c r="G19" t="s">
        <v>317</v>
      </c>
      <c r="H19" s="4">
        <f ca="1">INDIRECT((ADDRESS(MATCH($A19,очки!$A:$A,0),2,4,1,"очки")))*$D$1</f>
        <v>40</v>
      </c>
      <c r="I19" t="str">
        <f>IF(ISERROR(MATCH($C19,Мужской!C:C,0)),"нет в списках","есть")</f>
        <v>есть</v>
      </c>
      <c r="J19" t="s">
        <v>345</v>
      </c>
    </row>
    <row r="20" spans="1:10" ht="12.75">
      <c r="A20">
        <v>17</v>
      </c>
      <c r="B20">
        <v>5939</v>
      </c>
      <c r="C20" t="s">
        <v>24</v>
      </c>
      <c r="D20" t="s">
        <v>318</v>
      </c>
      <c r="E20" t="s">
        <v>319</v>
      </c>
      <c r="F20">
        <v>29</v>
      </c>
      <c r="G20" t="s">
        <v>74</v>
      </c>
      <c r="H20" s="4">
        <f ca="1">INDIRECT((ADDRESS(MATCH($A20,очки!$A:$A,0),2,4,1,"очки")))*$D$1</f>
        <v>37</v>
      </c>
      <c r="I20" t="str">
        <f>IF(ISERROR(MATCH($C20,Мужской!C:C,0)),"нет в списках","есть")</f>
        <v>есть</v>
      </c>
      <c r="J20" t="s">
        <v>345</v>
      </c>
    </row>
    <row r="21" spans="1:10" ht="12.75">
      <c r="A21">
        <v>18</v>
      </c>
      <c r="B21">
        <v>267</v>
      </c>
      <c r="C21" t="s">
        <v>41</v>
      </c>
      <c r="D21" t="s">
        <v>42</v>
      </c>
      <c r="E21"/>
      <c r="F21">
        <v>42</v>
      </c>
      <c r="G21" t="s">
        <v>74</v>
      </c>
      <c r="H21" s="4">
        <f ca="1">INDIRECT((ADDRESS(MATCH($A21,очки!$A:$A,0),2,4,1,"очки")))*$D$1</f>
        <v>34</v>
      </c>
      <c r="I21" t="str">
        <f>IF(ISERROR(MATCH($C21,Мужской!C:C,0)),"нет в списках","есть")</f>
        <v>есть</v>
      </c>
      <c r="J21" t="s">
        <v>344</v>
      </c>
    </row>
    <row r="22" spans="1:10" ht="12.75">
      <c r="A22">
        <v>19</v>
      </c>
      <c r="B22">
        <v>6120</v>
      </c>
      <c r="C22" t="s">
        <v>65</v>
      </c>
      <c r="D22" t="s">
        <v>320</v>
      </c>
      <c r="E22"/>
      <c r="F22">
        <v>29</v>
      </c>
      <c r="G22" t="s">
        <v>146</v>
      </c>
      <c r="H22" s="4">
        <f ca="1">INDIRECT((ADDRESS(MATCH($A22,очки!$A:$A,0),2,4,1,"очки")))*$D$1</f>
        <v>31</v>
      </c>
      <c r="I22" t="str">
        <f>IF(ISERROR(MATCH($C22,Мужской!C:C,0)),"нет в списках","есть")</f>
        <v>есть</v>
      </c>
      <c r="J22" t="s">
        <v>345</v>
      </c>
    </row>
    <row r="23" spans="1:10" ht="12.75">
      <c r="A23">
        <v>20</v>
      </c>
      <c r="B23">
        <v>5622</v>
      </c>
      <c r="C23" t="s">
        <v>26</v>
      </c>
      <c r="D23" t="s">
        <v>171</v>
      </c>
      <c r="E23"/>
      <c r="F23">
        <v>30</v>
      </c>
      <c r="G23" t="s">
        <v>148</v>
      </c>
      <c r="H23" s="4">
        <f ca="1">INDIRECT((ADDRESS(MATCH($A23,очки!$A:$A,0),2,4,1,"очки")))*$D$1</f>
        <v>28</v>
      </c>
      <c r="I23" t="str">
        <f>IF(ISERROR(MATCH($C23,Мужской!C:C,0)),"нет в списках","есть")</f>
        <v>есть</v>
      </c>
      <c r="J23" t="s">
        <v>343</v>
      </c>
    </row>
    <row r="24" spans="1:10" ht="12.75">
      <c r="A24">
        <v>21</v>
      </c>
      <c r="B24">
        <v>272</v>
      </c>
      <c r="C24" t="s">
        <v>321</v>
      </c>
      <c r="D24" t="s">
        <v>322</v>
      </c>
      <c r="E24" t="s">
        <v>323</v>
      </c>
      <c r="F24">
        <v>36</v>
      </c>
      <c r="G24" t="s">
        <v>74</v>
      </c>
      <c r="H24" s="4">
        <f ca="1">INDIRECT((ADDRESS(MATCH($A24,очки!$A:$A,0),2,4,1,"очки")))*$D$1</f>
        <v>26</v>
      </c>
      <c r="I24" t="str">
        <f>IF(ISERROR(MATCH($C24,Мужской!C:C,0)),"нет в списках","есть")</f>
        <v>есть</v>
      </c>
      <c r="J24" t="s">
        <v>343</v>
      </c>
    </row>
    <row r="25" spans="1:10" ht="12.75">
      <c r="A25">
        <v>22</v>
      </c>
      <c r="B25">
        <v>1215</v>
      </c>
      <c r="C25" t="s">
        <v>324</v>
      </c>
      <c r="D25" t="s">
        <v>325</v>
      </c>
      <c r="E25"/>
      <c r="F25">
        <v>52</v>
      </c>
      <c r="G25" t="s">
        <v>133</v>
      </c>
      <c r="H25" s="4">
        <f ca="1">INDIRECT((ADDRESS(MATCH($A25,очки!$A:$A,0),2,4,1,"очки")))*$D$1</f>
        <v>24</v>
      </c>
      <c r="I25" t="str">
        <f>IF(ISERROR(MATCH($C25,Мужской!C:C,0)),"нет в списках","есть")</f>
        <v>есть</v>
      </c>
      <c r="J25" t="s">
        <v>344</v>
      </c>
    </row>
    <row r="26" spans="1:10" ht="12.75">
      <c r="A26">
        <v>23</v>
      </c>
      <c r="B26">
        <v>0</v>
      </c>
      <c r="C26" t="s">
        <v>326</v>
      </c>
      <c r="D26" t="s">
        <v>327</v>
      </c>
      <c r="E26" t="s">
        <v>328</v>
      </c>
      <c r="F26">
        <v>27</v>
      </c>
      <c r="G26" t="s">
        <v>329</v>
      </c>
      <c r="H26" s="4">
        <f ca="1">INDIRECT((ADDRESS(MATCH($A26,очки!$A:$A,0),2,4,1,"очки")))*$D$1</f>
        <v>22</v>
      </c>
      <c r="I26" t="str">
        <f>IF(ISERROR(MATCH($C26,Мужской!C:C,0)),"нет в списках","есть")</f>
        <v>есть</v>
      </c>
      <c r="J26" t="s">
        <v>345</v>
      </c>
    </row>
    <row r="27" spans="1:10" ht="12.75">
      <c r="A27">
        <v>24</v>
      </c>
      <c r="B27">
        <v>2474</v>
      </c>
      <c r="C27" t="s">
        <v>22</v>
      </c>
      <c r="D27" t="s">
        <v>330</v>
      </c>
      <c r="E27" t="s">
        <v>331</v>
      </c>
      <c r="F27">
        <v>36</v>
      </c>
      <c r="G27" t="s">
        <v>74</v>
      </c>
      <c r="H27" s="4">
        <f ca="1">INDIRECT((ADDRESS(MATCH($A27,очки!$A:$A,0),2,4,1,"очки")))*$D$1</f>
        <v>20</v>
      </c>
      <c r="I27" t="str">
        <f>IF(ISERROR(MATCH($C27,Мужской!C:C,0)),"нет в списках","есть")</f>
        <v>есть</v>
      </c>
      <c r="J27" t="s">
        <v>343</v>
      </c>
    </row>
    <row r="28" spans="1:10" ht="12.75">
      <c r="A28">
        <v>25</v>
      </c>
      <c r="B28">
        <v>0</v>
      </c>
      <c r="C28" t="s">
        <v>157</v>
      </c>
      <c r="E28"/>
      <c r="F28">
        <v>34</v>
      </c>
      <c r="G28" t="s">
        <v>74</v>
      </c>
      <c r="H28" s="4">
        <f ca="1">INDIRECT((ADDRESS(MATCH($A28,очки!$A:$A,0),2,4,1,"очки")))*$D$1</f>
        <v>18</v>
      </c>
      <c r="I28" t="str">
        <f>IF(ISERROR(MATCH($C28,Мужской!C:C,0)),"нет в списках","есть")</f>
        <v>есть</v>
      </c>
      <c r="J28" t="s">
        <v>343</v>
      </c>
    </row>
    <row r="29" spans="1:10" ht="12.75">
      <c r="A29">
        <v>26</v>
      </c>
      <c r="B29">
        <v>5975</v>
      </c>
      <c r="C29" t="s">
        <v>332</v>
      </c>
      <c r="D29" t="s">
        <v>333</v>
      </c>
      <c r="E29" t="s">
        <v>334</v>
      </c>
      <c r="F29">
        <v>34</v>
      </c>
      <c r="G29" t="s">
        <v>74</v>
      </c>
      <c r="H29" s="4">
        <f ca="1">INDIRECT((ADDRESS(MATCH($A29,очки!$A:$A,0),2,4,1,"очки")))*$D$1</f>
        <v>16</v>
      </c>
      <c r="I29" t="str">
        <f>IF(ISERROR(MATCH($C29,Мужской!C:C,0)),"нет в списках","есть")</f>
        <v>есть</v>
      </c>
      <c r="J29" t="s">
        <v>343</v>
      </c>
    </row>
    <row r="30" spans="1:10" ht="12.75">
      <c r="A30">
        <v>27</v>
      </c>
      <c r="B30">
        <v>118</v>
      </c>
      <c r="C30" t="s">
        <v>335</v>
      </c>
      <c r="D30" t="s">
        <v>336</v>
      </c>
      <c r="E30" t="s">
        <v>337</v>
      </c>
      <c r="F30">
        <v>28</v>
      </c>
      <c r="G30" t="s">
        <v>85</v>
      </c>
      <c r="H30" s="4">
        <f ca="1">INDIRECT((ADDRESS(MATCH($A30,очки!$A:$A,0),2,4,1,"очки")))*$D$1</f>
        <v>14</v>
      </c>
      <c r="I30" t="str">
        <f>IF(ISERROR(MATCH($C30,Мужской!C:C,0)),"нет в списках","есть")</f>
        <v>есть</v>
      </c>
      <c r="J30" t="s">
        <v>345</v>
      </c>
    </row>
    <row r="31" spans="1:10" ht="12.75">
      <c r="A31">
        <v>28</v>
      </c>
      <c r="B31">
        <v>1985</v>
      </c>
      <c r="C31" t="s">
        <v>338</v>
      </c>
      <c r="D31" t="s">
        <v>339</v>
      </c>
      <c r="E31"/>
      <c r="F31">
        <v>27</v>
      </c>
      <c r="G31" t="s">
        <v>146</v>
      </c>
      <c r="H31" s="4">
        <f ca="1">INDIRECT((ADDRESS(MATCH($A31,очки!$A:$A,0),2,4,1,"очки")))*$D$1</f>
        <v>12</v>
      </c>
      <c r="I31" t="str">
        <f>IF(ISERROR(MATCH($C31,Мужской!C:C,0)),"нет в списках","есть")</f>
        <v>есть</v>
      </c>
      <c r="J31" t="s">
        <v>345</v>
      </c>
    </row>
    <row r="32" spans="1:10" ht="12.75">
      <c r="A32" t="s">
        <v>5</v>
      </c>
      <c r="B32">
        <v>5646</v>
      </c>
      <c r="C32" t="s">
        <v>340</v>
      </c>
      <c r="D32" t="s">
        <v>341</v>
      </c>
      <c r="E32"/>
      <c r="F32">
        <v>45</v>
      </c>
      <c r="G32" t="s">
        <v>342</v>
      </c>
      <c r="H32" s="4">
        <f ca="1">INDIRECT((ADDRESS(MATCH($A32,очки!$A:$A,0),2,4,1,"очки")))*$D$1</f>
        <v>-5</v>
      </c>
      <c r="I32" t="str">
        <f>IF(ISERROR(MATCH($C32,Мужской!C:C,0)),"нет в списках","есть")</f>
        <v>есть</v>
      </c>
      <c r="J32" t="s">
        <v>344</v>
      </c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1:9" s="6" customFormat="1" ht="12.75">
      <c r="A36" s="10" t="s">
        <v>18</v>
      </c>
      <c r="B36" s="10"/>
      <c r="C36" s="10"/>
      <c r="E36" s="9"/>
      <c r="I36" s="6" t="s">
        <v>8</v>
      </c>
    </row>
    <row r="37" spans="1:10" ht="12.75">
      <c r="A37">
        <v>1</v>
      </c>
      <c r="B37">
        <v>89</v>
      </c>
      <c r="C37" t="s">
        <v>52</v>
      </c>
      <c r="D37" t="s">
        <v>53</v>
      </c>
      <c r="E37" t="s">
        <v>162</v>
      </c>
      <c r="F37">
        <v>32</v>
      </c>
      <c r="G37" t="s">
        <v>74</v>
      </c>
      <c r="H37" s="4">
        <f ca="1">INDIRECT((ADDRESS(MATCH($A37,очки!$A:$A,0),2,4,1,"очки")))*$D$1</f>
        <v>100</v>
      </c>
      <c r="I37" t="str">
        <f>IF(ISERROR(MATCH($C37,Женский!C:C,0)),"нет в списках","есть")</f>
        <v>есть</v>
      </c>
      <c r="J37" t="s">
        <v>353</v>
      </c>
    </row>
    <row r="38" spans="1:10" ht="12.75">
      <c r="A38">
        <v>2</v>
      </c>
      <c r="B38">
        <v>166</v>
      </c>
      <c r="C38" t="s">
        <v>346</v>
      </c>
      <c r="D38" t="s">
        <v>347</v>
      </c>
      <c r="E38" t="s">
        <v>348</v>
      </c>
      <c r="F38">
        <v>31</v>
      </c>
      <c r="G38" t="s">
        <v>349</v>
      </c>
      <c r="H38" s="4">
        <f ca="1">INDIRECT((ADDRESS(MATCH($A38,очки!$A:$A,0),2,4,1,"очки")))*$D$1</f>
        <v>92</v>
      </c>
      <c r="I38" t="str">
        <f>IF(ISERROR(MATCH($C38,Женский!C:C,0)),"нет в списках","есть")</f>
        <v>есть</v>
      </c>
      <c r="J38" t="s">
        <v>353</v>
      </c>
    </row>
    <row r="39" spans="1:10" ht="12.75">
      <c r="A39">
        <v>3</v>
      </c>
      <c r="B39">
        <v>296</v>
      </c>
      <c r="C39" t="s">
        <v>350</v>
      </c>
      <c r="D39" t="s">
        <v>351</v>
      </c>
      <c r="E39" t="s">
        <v>301</v>
      </c>
      <c r="F39">
        <v>32</v>
      </c>
      <c r="G39" t="s">
        <v>87</v>
      </c>
      <c r="H39" s="4">
        <f ca="1">INDIRECT((ADDRESS(MATCH($A39,очки!$A:$A,0),2,4,1,"очки")))*$D$1</f>
        <v>86</v>
      </c>
      <c r="I39" t="str">
        <f>IF(ISERROR(MATCH($C39,Женский!C:C,0)),"нет в списках","есть")</f>
        <v>есть</v>
      </c>
      <c r="J39" t="s">
        <v>353</v>
      </c>
    </row>
    <row r="40" spans="1:10" ht="12.75">
      <c r="A40" t="s">
        <v>5</v>
      </c>
      <c r="B40">
        <v>283</v>
      </c>
      <c r="C40" t="s">
        <v>352</v>
      </c>
      <c r="E40"/>
      <c r="H40" s="4">
        <f ca="1">INDIRECT((ADDRESS(MATCH($A40,очки!$A:$A,0),2,4,1,"очки")))*$D$1</f>
        <v>-5</v>
      </c>
      <c r="I40" t="str">
        <f>IF(ISERROR(MATCH($C40,Женский!C:C,0)),"нет в списках","есть")</f>
        <v>нет в списках</v>
      </c>
      <c r="J40" t="s">
        <v>353</v>
      </c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1:10" ht="12.75">
      <c r="A44" s="10" t="s">
        <v>354</v>
      </c>
      <c r="B44" s="10"/>
      <c r="C44" s="10"/>
      <c r="D44" s="6"/>
      <c r="E44" s="9"/>
      <c r="F44" s="6"/>
      <c r="G44" s="6"/>
      <c r="H44" s="6"/>
      <c r="I44" s="6"/>
      <c r="J44" s="6"/>
    </row>
    <row r="45" spans="1:10" ht="12.75">
      <c r="A45" s="6" t="s">
        <v>0</v>
      </c>
      <c r="B45" s="44" t="s">
        <v>21</v>
      </c>
      <c r="C45" s="6" t="s">
        <v>1</v>
      </c>
      <c r="D45" s="6" t="s">
        <v>7</v>
      </c>
      <c r="E45" s="9" t="s">
        <v>11</v>
      </c>
      <c r="F45" s="6" t="s">
        <v>19</v>
      </c>
      <c r="G45" s="6" t="s">
        <v>3</v>
      </c>
      <c r="H45" s="9" t="s">
        <v>4</v>
      </c>
      <c r="I45" s="6" t="s">
        <v>8</v>
      </c>
      <c r="J45" s="6" t="s">
        <v>56</v>
      </c>
    </row>
    <row r="46" spans="1:10" ht="12.75">
      <c r="A46">
        <v>1</v>
      </c>
      <c r="B46">
        <v>6101</v>
      </c>
      <c r="C46" t="s">
        <v>355</v>
      </c>
      <c r="D46" t="s">
        <v>356</v>
      </c>
      <c r="E46" t="s">
        <v>357</v>
      </c>
      <c r="F46">
        <v>15</v>
      </c>
      <c r="G46" t="s">
        <v>75</v>
      </c>
      <c r="H46" s="4">
        <f ca="1">INDIRECT((ADDRESS(MATCH($A46,очки!$A:$A,0),2,4,1,"очки")))*0.5</f>
        <v>50</v>
      </c>
      <c r="I46" t="str">
        <f>IF(ISERROR(MATCH($C46,Мужской!C:C,0)),"нет в списках","есть")</f>
        <v>есть</v>
      </c>
      <c r="J46" t="s">
        <v>390</v>
      </c>
    </row>
    <row r="47" spans="1:10" ht="12.75">
      <c r="A47">
        <v>2</v>
      </c>
      <c r="B47">
        <v>4255</v>
      </c>
      <c r="C47" t="s">
        <v>358</v>
      </c>
      <c r="D47" t="s">
        <v>359</v>
      </c>
      <c r="E47"/>
      <c r="F47">
        <v>17</v>
      </c>
      <c r="G47" t="s">
        <v>360</v>
      </c>
      <c r="H47" s="4">
        <f ca="1">INDIRECT((ADDRESS(MATCH($A47,очки!$A:$A,0),2,4,1,"очки")))*0.5</f>
        <v>46</v>
      </c>
      <c r="I47" t="str">
        <f>IF(ISERROR(MATCH($C47,Мужской!C:C,0)),"нет в списках","есть")</f>
        <v>есть</v>
      </c>
      <c r="J47" t="s">
        <v>390</v>
      </c>
    </row>
    <row r="48" spans="1:10" ht="12.75">
      <c r="A48">
        <v>3</v>
      </c>
      <c r="B48">
        <v>6102</v>
      </c>
      <c r="C48" t="s">
        <v>361</v>
      </c>
      <c r="D48" t="s">
        <v>362</v>
      </c>
      <c r="E48" t="s">
        <v>363</v>
      </c>
      <c r="F48">
        <v>37</v>
      </c>
      <c r="G48" t="s">
        <v>75</v>
      </c>
      <c r="H48" s="4">
        <f ca="1">INDIRECT((ADDRESS(MATCH($A48,очки!$A:$A,0),2,4,1,"очки")))*0.5</f>
        <v>43</v>
      </c>
      <c r="I48" t="str">
        <f>IF(ISERROR(MATCH($C48,Мужской!C:C,0)),"нет в списках","есть")</f>
        <v>есть</v>
      </c>
      <c r="J48" t="s">
        <v>391</v>
      </c>
    </row>
    <row r="49" spans="1:10" ht="12.75">
      <c r="A49">
        <v>4</v>
      </c>
      <c r="B49">
        <v>504</v>
      </c>
      <c r="C49" t="s">
        <v>20</v>
      </c>
      <c r="D49" t="s">
        <v>184</v>
      </c>
      <c r="E49" t="s">
        <v>185</v>
      </c>
      <c r="F49">
        <v>28</v>
      </c>
      <c r="G49" t="s">
        <v>74</v>
      </c>
      <c r="H49" s="4">
        <f ca="1">INDIRECT((ADDRESS(MATCH($A49,очки!$A:$A,0),2,4,1,"очки")))*0.5</f>
        <v>41</v>
      </c>
      <c r="I49" t="str">
        <f>IF(ISERROR(MATCH($C49,Мужской!C:C,0)),"нет в списках","есть")</f>
        <v>есть</v>
      </c>
      <c r="J49" t="s">
        <v>391</v>
      </c>
    </row>
    <row r="50" spans="1:10" ht="12.75">
      <c r="A50">
        <v>5</v>
      </c>
      <c r="B50">
        <v>4057</v>
      </c>
      <c r="C50" t="s">
        <v>364</v>
      </c>
      <c r="D50" t="s">
        <v>365</v>
      </c>
      <c r="E50"/>
      <c r="F50">
        <v>17</v>
      </c>
      <c r="G50" t="s">
        <v>366</v>
      </c>
      <c r="H50" s="4">
        <f ca="1">INDIRECT((ADDRESS(MATCH($A50,очки!$A:$A,0),2,4,1,"очки")))*0.5</f>
        <v>39</v>
      </c>
      <c r="I50" t="str">
        <f>IF(ISERROR(MATCH($C50,Мужской!C:C,0)),"нет в списках","есть")</f>
        <v>есть</v>
      </c>
      <c r="J50" t="s">
        <v>390</v>
      </c>
    </row>
    <row r="51" spans="1:10" ht="12.75">
      <c r="A51">
        <v>6</v>
      </c>
      <c r="B51">
        <v>6171</v>
      </c>
      <c r="C51" t="s">
        <v>72</v>
      </c>
      <c r="E51"/>
      <c r="H51" s="4">
        <f ca="1">INDIRECT((ADDRESS(MATCH($A51,очки!$A:$A,0),2,4,1,"очки")))*0.5</f>
        <v>37</v>
      </c>
      <c r="I51" t="str">
        <f>IF(ISERROR(MATCH($C51,Мужской!C:C,0)),"нет в списках","есть")</f>
        <v>есть</v>
      </c>
      <c r="J51" t="s">
        <v>391</v>
      </c>
    </row>
    <row r="52" spans="1:10" ht="12.75">
      <c r="A52">
        <v>7</v>
      </c>
      <c r="B52">
        <v>5612</v>
      </c>
      <c r="C52" t="s">
        <v>367</v>
      </c>
      <c r="D52" t="s">
        <v>368</v>
      </c>
      <c r="E52" t="s">
        <v>369</v>
      </c>
      <c r="F52">
        <v>17</v>
      </c>
      <c r="G52" t="s">
        <v>74</v>
      </c>
      <c r="H52" s="4">
        <f ca="1">INDIRECT((ADDRESS(MATCH($A52,очки!$A:$A,0),2,4,1,"очки")))*0.5</f>
        <v>35</v>
      </c>
      <c r="I52" t="str">
        <f>IF(ISERROR(MATCH($C52,Мужской!C:C,0)),"нет в списках","есть")</f>
        <v>есть</v>
      </c>
      <c r="J52" t="s">
        <v>390</v>
      </c>
    </row>
    <row r="53" spans="1:10" ht="12.75">
      <c r="A53">
        <v>8</v>
      </c>
      <c r="B53">
        <v>4973</v>
      </c>
      <c r="C53" t="s">
        <v>370</v>
      </c>
      <c r="D53" t="s">
        <v>371</v>
      </c>
      <c r="E53" t="s">
        <v>369</v>
      </c>
      <c r="F53">
        <v>17</v>
      </c>
      <c r="G53" t="s">
        <v>148</v>
      </c>
      <c r="H53" s="4">
        <f ca="1">INDIRECT((ADDRESS(MATCH($A53,очки!$A:$A,0),2,4,1,"очки")))*0.5</f>
        <v>33</v>
      </c>
      <c r="I53" t="str">
        <f>IF(ISERROR(MATCH($C53,Мужской!C:C,0)),"нет в списках","есть")</f>
        <v>есть</v>
      </c>
      <c r="J53" t="s">
        <v>390</v>
      </c>
    </row>
    <row r="54" spans="1:10" ht="12.75">
      <c r="A54">
        <v>9</v>
      </c>
      <c r="B54">
        <v>6197</v>
      </c>
      <c r="C54" t="s">
        <v>372</v>
      </c>
      <c r="D54" t="s">
        <v>373</v>
      </c>
      <c r="E54"/>
      <c r="F54">
        <v>38</v>
      </c>
      <c r="G54" t="s">
        <v>169</v>
      </c>
      <c r="H54" s="4">
        <f ca="1">INDIRECT((ADDRESS(MATCH($A54,очки!$A:$A,0),2,4,1,"очки")))*0.5</f>
        <v>31</v>
      </c>
      <c r="I54" t="str">
        <f>IF(ISERROR(MATCH($C54,Мужской!C:C,0)),"нет в списках","есть")</f>
        <v>есть</v>
      </c>
      <c r="J54" t="s">
        <v>391</v>
      </c>
    </row>
    <row r="55" spans="1:10" ht="12.75">
      <c r="A55">
        <v>10</v>
      </c>
      <c r="B55">
        <v>5791</v>
      </c>
      <c r="C55" t="s">
        <v>190</v>
      </c>
      <c r="D55" t="s">
        <v>191</v>
      </c>
      <c r="E55"/>
      <c r="F55">
        <v>32</v>
      </c>
      <c r="G55" t="s">
        <v>74</v>
      </c>
      <c r="H55" s="4">
        <f ca="1">INDIRECT((ADDRESS(MATCH($A55,очки!$A:$A,0),2,4,1,"очки")))*0.5</f>
        <v>29</v>
      </c>
      <c r="I55" t="str">
        <f>IF(ISERROR(MATCH($C55,Мужской!C:C,0)),"нет в списках","есть")</f>
        <v>есть</v>
      </c>
      <c r="J55" t="s">
        <v>391</v>
      </c>
    </row>
    <row r="56" spans="1:10" ht="12.75">
      <c r="A56">
        <v>11</v>
      </c>
      <c r="B56">
        <v>5079</v>
      </c>
      <c r="C56" t="s">
        <v>155</v>
      </c>
      <c r="D56" t="s">
        <v>374</v>
      </c>
      <c r="E56"/>
      <c r="F56">
        <v>30</v>
      </c>
      <c r="G56" t="s">
        <v>74</v>
      </c>
      <c r="H56" s="4">
        <f ca="1">INDIRECT((ADDRESS(MATCH($A56,очки!$A:$A,0),2,4,1,"очки")))*0.5</f>
        <v>27.5</v>
      </c>
      <c r="I56" t="str">
        <f>IF(ISERROR(MATCH($C56,Мужской!C:C,0)),"нет в списках","есть")</f>
        <v>есть</v>
      </c>
      <c r="J56" t="s">
        <v>391</v>
      </c>
    </row>
    <row r="57" spans="1:10" ht="12.75">
      <c r="A57">
        <v>12</v>
      </c>
      <c r="B57">
        <v>5416</v>
      </c>
      <c r="C57" t="s">
        <v>188</v>
      </c>
      <c r="D57" t="s">
        <v>189</v>
      </c>
      <c r="E57" t="s">
        <v>375</v>
      </c>
      <c r="F57">
        <v>34</v>
      </c>
      <c r="G57" t="s">
        <v>74</v>
      </c>
      <c r="H57" s="4">
        <f ca="1">INDIRECT((ADDRESS(MATCH($A57,очки!$A:$A,0),2,4,1,"очки")))*0.5</f>
        <v>26</v>
      </c>
      <c r="I57" t="str">
        <f>IF(ISERROR(MATCH($C57,Мужской!C:C,0)),"нет в списках","есть")</f>
        <v>есть</v>
      </c>
      <c r="J57" t="s">
        <v>391</v>
      </c>
    </row>
    <row r="58" spans="1:10" ht="12.75">
      <c r="A58">
        <v>13</v>
      </c>
      <c r="B58">
        <v>5992</v>
      </c>
      <c r="C58" t="s">
        <v>379</v>
      </c>
      <c r="D58" t="s">
        <v>380</v>
      </c>
      <c r="E58"/>
      <c r="F58">
        <v>37</v>
      </c>
      <c r="G58" t="s">
        <v>74</v>
      </c>
      <c r="H58" s="4">
        <f ca="1">INDIRECT((ADDRESS(MATCH($A58,очки!$A:$A,0),2,4,1,"очки")))*0.5</f>
        <v>24.5</v>
      </c>
      <c r="I58" t="str">
        <f>IF(ISERROR(MATCH($C58,Мужской!C:C,0)),"нет в списках","есть")</f>
        <v>есть</v>
      </c>
      <c r="J58" t="s">
        <v>391</v>
      </c>
    </row>
    <row r="59" spans="1:10" ht="12.75">
      <c r="A59">
        <v>14</v>
      </c>
      <c r="B59">
        <v>6032</v>
      </c>
      <c r="C59" t="s">
        <v>215</v>
      </c>
      <c r="D59" t="s">
        <v>383</v>
      </c>
      <c r="E59"/>
      <c r="F59">
        <v>29</v>
      </c>
      <c r="G59" t="s">
        <v>74</v>
      </c>
      <c r="H59" s="4">
        <f ca="1">INDIRECT((ADDRESS(MATCH($A59,очки!$A:$A,0),2,4,1,"очки")))*0.5</f>
        <v>23</v>
      </c>
      <c r="I59" t="str">
        <f>IF(ISERROR(MATCH($C59,Мужской!C:C,0)),"нет в списках","есть")</f>
        <v>есть</v>
      </c>
      <c r="J59" t="s">
        <v>391</v>
      </c>
    </row>
    <row r="60" spans="1:10" ht="12.75">
      <c r="A60">
        <v>15</v>
      </c>
      <c r="B60">
        <v>0</v>
      </c>
      <c r="C60" t="s">
        <v>384</v>
      </c>
      <c r="E60"/>
      <c r="H60" s="4">
        <f ca="1">INDIRECT((ADDRESS(MATCH($A60,очки!$A:$A,0),2,4,1,"очки")))*0.5</f>
        <v>21.5</v>
      </c>
      <c r="I60" t="str">
        <f>IF(ISERROR(MATCH($C60,Мужской!C:C,0)),"нет в списках","есть")</f>
        <v>нет в списках</v>
      </c>
      <c r="J60" t="s">
        <v>390</v>
      </c>
    </row>
    <row r="64" spans="1:10" ht="12.75">
      <c r="A64">
        <v>1</v>
      </c>
      <c r="B64">
        <v>4325</v>
      </c>
      <c r="C64" t="s">
        <v>376</v>
      </c>
      <c r="D64" t="s">
        <v>377</v>
      </c>
      <c r="E64"/>
      <c r="F64">
        <v>28</v>
      </c>
      <c r="G64" t="s">
        <v>74</v>
      </c>
      <c r="H64" s="4">
        <f ca="1">INDIRECT((ADDRESS(MATCH($A64,очки!$A:$A,0),2,4,1,"очки")))*0.5</f>
        <v>50</v>
      </c>
      <c r="I64" t="str">
        <f>IF(ISERROR(MATCH($C64,Женский!C:C,0)),"нет в списках","есть")</f>
        <v>есть</v>
      </c>
      <c r="J64" t="s">
        <v>392</v>
      </c>
    </row>
    <row r="65" spans="1:10" ht="12.75">
      <c r="A65">
        <v>2</v>
      </c>
      <c r="B65">
        <v>362</v>
      </c>
      <c r="C65" t="s">
        <v>378</v>
      </c>
      <c r="E65"/>
      <c r="H65" s="4">
        <f ca="1">INDIRECT((ADDRESS(MATCH($A65,очки!$A:$A,0),2,4,1,"очки")))*0.5</f>
        <v>46</v>
      </c>
      <c r="I65" t="str">
        <f>IF(ISERROR(MATCH($C65,Женский!C:C,0)),"нет в списках","есть")</f>
        <v>есть</v>
      </c>
      <c r="J65" t="s">
        <v>392</v>
      </c>
    </row>
    <row r="66" spans="1:10" ht="12.75">
      <c r="A66">
        <v>3</v>
      </c>
      <c r="B66">
        <v>3637</v>
      </c>
      <c r="C66" t="s">
        <v>381</v>
      </c>
      <c r="D66" t="s">
        <v>382</v>
      </c>
      <c r="E66" t="s">
        <v>185</v>
      </c>
      <c r="F66">
        <v>30</v>
      </c>
      <c r="G66" t="s">
        <v>74</v>
      </c>
      <c r="H66" s="4">
        <f ca="1">INDIRECT((ADDRESS(MATCH($A66,очки!$A:$A,0),2,4,1,"очки")))*0.5</f>
        <v>43</v>
      </c>
      <c r="I66" t="str">
        <f>IF(ISERROR(MATCH($C66,Женский!C:C,0)),"нет в списках","есть")</f>
        <v>есть</v>
      </c>
      <c r="J66" t="s">
        <v>392</v>
      </c>
    </row>
    <row r="67" spans="1:10" ht="12.75">
      <c r="A67">
        <v>4</v>
      </c>
      <c r="B67">
        <v>154</v>
      </c>
      <c r="C67" t="s">
        <v>385</v>
      </c>
      <c r="D67" t="s">
        <v>386</v>
      </c>
      <c r="E67" t="s">
        <v>387</v>
      </c>
      <c r="F67">
        <v>31</v>
      </c>
      <c r="G67" t="s">
        <v>148</v>
      </c>
      <c r="H67" s="4">
        <f ca="1">INDIRECT((ADDRESS(MATCH($A67,очки!$A:$A,0),2,4,1,"очки")))*0.5</f>
        <v>41</v>
      </c>
      <c r="I67" t="str">
        <f>IF(ISERROR(MATCH($C67,Женский!C:C,0)),"нет в списках","есть")</f>
        <v>есть</v>
      </c>
      <c r="J67" t="s">
        <v>392</v>
      </c>
    </row>
    <row r="68" spans="1:10" ht="12.75">
      <c r="A68">
        <v>5</v>
      </c>
      <c r="B68">
        <v>5993</v>
      </c>
      <c r="C68" t="s">
        <v>388</v>
      </c>
      <c r="D68" t="s">
        <v>389</v>
      </c>
      <c r="E68"/>
      <c r="F68">
        <v>37</v>
      </c>
      <c r="G68" t="s">
        <v>74</v>
      </c>
      <c r="H68" s="4">
        <f ca="1">INDIRECT((ADDRESS(MATCH($A68,очки!$A:$A,0),2,4,1,"очки")))*0.5</f>
        <v>39</v>
      </c>
      <c r="I68" t="str">
        <f>IF(ISERROR(MATCH($C68,Женский!C:C,0)),"нет в списках","есть")</f>
        <v>есть</v>
      </c>
      <c r="J68" t="s">
        <v>392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3:G308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4" max="4" width="5.625" style="0" bestFit="1" customWidth="1"/>
    <col min="5" max="5" width="2.75390625" style="0" customWidth="1"/>
    <col min="6" max="7" width="9.125" style="8" customWidth="1"/>
  </cols>
  <sheetData>
    <row r="3" spans="1:7" ht="12.75">
      <c r="A3" s="1" t="s">
        <v>2</v>
      </c>
      <c r="B3" s="1" t="s">
        <v>13</v>
      </c>
      <c r="C3"/>
      <c r="E3" s="14"/>
      <c r="F3"/>
      <c r="G3"/>
    </row>
    <row r="4" spans="1:7" ht="12.75">
      <c r="A4" s="5" t="s">
        <v>5</v>
      </c>
      <c r="B4" s="4">
        <v>-5</v>
      </c>
      <c r="C4"/>
      <c r="F4"/>
      <c r="G4"/>
    </row>
    <row r="5" spans="1:7" ht="12.75">
      <c r="A5">
        <v>1</v>
      </c>
      <c r="B5" s="4">
        <v>100</v>
      </c>
      <c r="C5"/>
      <c r="F5"/>
      <c r="G5"/>
    </row>
    <row r="6" spans="1:7" ht="12.75">
      <c r="A6">
        <v>2</v>
      </c>
      <c r="B6" s="4">
        <v>92</v>
      </c>
      <c r="C6"/>
      <c r="F6"/>
      <c r="G6"/>
    </row>
    <row r="7" spans="1:7" ht="12.75">
      <c r="A7">
        <v>3</v>
      </c>
      <c r="B7" s="4">
        <v>86</v>
      </c>
      <c r="C7"/>
      <c r="F7"/>
      <c r="G7"/>
    </row>
    <row r="8" spans="1:7" ht="12.75">
      <c r="A8">
        <v>4</v>
      </c>
      <c r="B8" s="4">
        <v>82</v>
      </c>
      <c r="C8"/>
      <c r="F8"/>
      <c r="G8"/>
    </row>
    <row r="9" spans="1:7" ht="12.75">
      <c r="A9">
        <v>5</v>
      </c>
      <c r="B9" s="4">
        <v>78</v>
      </c>
      <c r="C9"/>
      <c r="F9"/>
      <c r="G9"/>
    </row>
    <row r="10" spans="1:7" ht="12.75">
      <c r="A10">
        <v>6</v>
      </c>
      <c r="B10" s="4">
        <v>74</v>
      </c>
      <c r="C10"/>
      <c r="F10"/>
      <c r="G10"/>
    </row>
    <row r="11" spans="1:7" ht="12.75">
      <c r="A11">
        <v>7</v>
      </c>
      <c r="B11" s="4">
        <v>70</v>
      </c>
      <c r="C11"/>
      <c r="F11"/>
      <c r="G11"/>
    </row>
    <row r="12" spans="1:7" ht="12.75">
      <c r="A12">
        <v>8</v>
      </c>
      <c r="B12" s="4">
        <v>66</v>
      </c>
      <c r="C12"/>
      <c r="F12"/>
      <c r="G12"/>
    </row>
    <row r="13" spans="1:7" ht="12.75">
      <c r="A13">
        <v>9</v>
      </c>
      <c r="B13" s="4">
        <v>62</v>
      </c>
      <c r="C13"/>
      <c r="F13"/>
      <c r="G13"/>
    </row>
    <row r="14" spans="1:7" ht="12.75">
      <c r="A14">
        <v>10</v>
      </c>
      <c r="B14" s="4">
        <v>58</v>
      </c>
      <c r="C14"/>
      <c r="F14"/>
      <c r="G14"/>
    </row>
    <row r="15" spans="1:7" ht="12.75">
      <c r="A15">
        <v>11</v>
      </c>
      <c r="B15" s="4">
        <v>55</v>
      </c>
      <c r="C15"/>
      <c r="F15"/>
      <c r="G15"/>
    </row>
    <row r="16" spans="1:7" ht="12.75">
      <c r="A16">
        <v>12</v>
      </c>
      <c r="B16" s="4">
        <v>52</v>
      </c>
      <c r="C16"/>
      <c r="F16"/>
      <c r="G16"/>
    </row>
    <row r="17" spans="1:7" ht="12.75">
      <c r="A17">
        <v>13</v>
      </c>
      <c r="B17" s="4">
        <v>49</v>
      </c>
      <c r="C17"/>
      <c r="F17"/>
      <c r="G17"/>
    </row>
    <row r="18" spans="1:7" ht="12.75">
      <c r="A18">
        <v>14</v>
      </c>
      <c r="B18" s="4">
        <v>46</v>
      </c>
      <c r="C18" s="14">
        <v>4</v>
      </c>
      <c r="D18" s="14"/>
      <c r="E18" t="s">
        <v>217</v>
      </c>
      <c r="F18"/>
      <c r="G18"/>
    </row>
    <row r="19" spans="1:7" ht="12.75">
      <c r="A19">
        <v>15</v>
      </c>
      <c r="B19" s="4">
        <v>43</v>
      </c>
      <c r="C19" s="11">
        <f>1/3</f>
        <v>0.3333333333333333</v>
      </c>
      <c r="D19" s="11"/>
      <c r="E19" t="s">
        <v>218</v>
      </c>
      <c r="F19"/>
      <c r="G19"/>
    </row>
    <row r="20" spans="1:7" ht="12.75">
      <c r="A20">
        <v>16</v>
      </c>
      <c r="B20" s="4">
        <v>40</v>
      </c>
      <c r="C20" s="12">
        <f>ROUNDDOWN(D20,0)</f>
        <v>1</v>
      </c>
      <c r="D20" s="75">
        <f>C18*C19</f>
        <v>1.3333333333333333</v>
      </c>
      <c r="E20" t="s">
        <v>219</v>
      </c>
      <c r="F20"/>
      <c r="G20"/>
    </row>
    <row r="21" spans="1:7" ht="12.75">
      <c r="A21">
        <v>17</v>
      </c>
      <c r="B21" s="4">
        <v>37</v>
      </c>
      <c r="C21" s="13">
        <f>C18-C20</f>
        <v>3</v>
      </c>
      <c r="E21" t="s">
        <v>220</v>
      </c>
      <c r="F21"/>
      <c r="G21"/>
    </row>
    <row r="22" spans="1:7" ht="12.75">
      <c r="A22">
        <v>18</v>
      </c>
      <c r="B22" s="4">
        <v>34</v>
      </c>
      <c r="C22"/>
      <c r="F22"/>
      <c r="G22"/>
    </row>
    <row r="23" spans="1:7" ht="12.75">
      <c r="A23">
        <v>19</v>
      </c>
      <c r="B23" s="4">
        <v>31</v>
      </c>
      <c r="C23"/>
      <c r="F23"/>
      <c r="G23"/>
    </row>
    <row r="24" spans="1:7" ht="12.75">
      <c r="A24">
        <v>20</v>
      </c>
      <c r="B24" s="4">
        <v>28</v>
      </c>
      <c r="C24"/>
      <c r="F24"/>
      <c r="G24"/>
    </row>
    <row r="25" spans="1:7" ht="12.75">
      <c r="A25">
        <v>21</v>
      </c>
      <c r="B25" s="4">
        <v>26</v>
      </c>
      <c r="C25"/>
      <c r="F25"/>
      <c r="G25"/>
    </row>
    <row r="26" spans="1:7" ht="12.75">
      <c r="A26">
        <v>22</v>
      </c>
      <c r="B26" s="4">
        <v>24</v>
      </c>
      <c r="C26"/>
      <c r="F26"/>
      <c r="G26"/>
    </row>
    <row r="27" spans="1:7" ht="12.75">
      <c r="A27">
        <v>23</v>
      </c>
      <c r="B27" s="4">
        <v>22</v>
      </c>
      <c r="C27"/>
      <c r="F27"/>
      <c r="G27"/>
    </row>
    <row r="28" spans="1:7" ht="12.75">
      <c r="A28">
        <v>24</v>
      </c>
      <c r="B28" s="4">
        <v>20</v>
      </c>
      <c r="C28"/>
      <c r="F28"/>
      <c r="G28"/>
    </row>
    <row r="29" spans="1:7" ht="12.75">
      <c r="A29">
        <v>25</v>
      </c>
      <c r="B29" s="4">
        <v>18</v>
      </c>
      <c r="C29"/>
      <c r="F29"/>
      <c r="G29"/>
    </row>
    <row r="30" spans="1:7" ht="12.75">
      <c r="A30">
        <v>26</v>
      </c>
      <c r="B30" s="4">
        <v>16</v>
      </c>
      <c r="C30"/>
      <c r="F30"/>
      <c r="G30"/>
    </row>
    <row r="31" spans="1:7" ht="12.75">
      <c r="A31">
        <v>27</v>
      </c>
      <c r="B31" s="4">
        <v>14</v>
      </c>
      <c r="C31"/>
      <c r="F31"/>
      <c r="G31"/>
    </row>
    <row r="32" spans="1:7" ht="12.75">
      <c r="A32">
        <v>28</v>
      </c>
      <c r="B32" s="4">
        <v>12</v>
      </c>
      <c r="C32"/>
      <c r="F32"/>
      <c r="G32"/>
    </row>
    <row r="33" spans="1:7" ht="12.75">
      <c r="A33">
        <v>29</v>
      </c>
      <c r="B33" s="4">
        <v>10</v>
      </c>
      <c r="C33"/>
      <c r="F33"/>
      <c r="G33"/>
    </row>
    <row r="34" spans="1:7" ht="12.75">
      <c r="A34">
        <v>30</v>
      </c>
      <c r="B34" s="4">
        <v>9</v>
      </c>
      <c r="C34"/>
      <c r="F34"/>
      <c r="G34"/>
    </row>
    <row r="35" spans="1:7" ht="12.75">
      <c r="A35">
        <v>31</v>
      </c>
      <c r="B35" s="4">
        <v>8</v>
      </c>
      <c r="C35"/>
      <c r="F35"/>
      <c r="G35"/>
    </row>
    <row r="36" spans="1:7" ht="12.75">
      <c r="A36">
        <v>32</v>
      </c>
      <c r="B36" s="4">
        <v>8</v>
      </c>
      <c r="C36"/>
      <c r="F36"/>
      <c r="G36"/>
    </row>
    <row r="37" spans="1:7" ht="12.75">
      <c r="A37">
        <v>33</v>
      </c>
      <c r="B37" s="4">
        <v>8</v>
      </c>
      <c r="C37"/>
      <c r="F37"/>
      <c r="G37"/>
    </row>
    <row r="38" spans="1:7" ht="12.75">
      <c r="A38">
        <v>34</v>
      </c>
      <c r="B38" s="4">
        <v>8</v>
      </c>
      <c r="C38"/>
      <c r="F38"/>
      <c r="G38"/>
    </row>
    <row r="39" spans="1:7" ht="12.75">
      <c r="A39">
        <v>35</v>
      </c>
      <c r="B39" s="4">
        <v>8</v>
      </c>
      <c r="C39"/>
      <c r="F39"/>
      <c r="G39"/>
    </row>
    <row r="40" spans="1:7" ht="12.75">
      <c r="A40">
        <v>36</v>
      </c>
      <c r="B40" s="4">
        <v>7</v>
      </c>
      <c r="C40"/>
      <c r="F40"/>
      <c r="G40"/>
    </row>
    <row r="41" spans="1:7" ht="12.75">
      <c r="A41">
        <v>37</v>
      </c>
      <c r="B41" s="4">
        <v>7</v>
      </c>
      <c r="C41"/>
      <c r="F41"/>
      <c r="G41"/>
    </row>
    <row r="42" spans="1:7" ht="12.75">
      <c r="A42">
        <v>38</v>
      </c>
      <c r="B42" s="4">
        <v>7</v>
      </c>
      <c r="C42"/>
      <c r="F42"/>
      <c r="G42"/>
    </row>
    <row r="43" spans="1:7" ht="12.75">
      <c r="A43">
        <v>39</v>
      </c>
      <c r="B43" s="4">
        <v>7</v>
      </c>
      <c r="C43"/>
      <c r="F43"/>
      <c r="G43"/>
    </row>
    <row r="44" spans="1:7" ht="12.75">
      <c r="A44">
        <v>40</v>
      </c>
      <c r="B44" s="4">
        <v>7</v>
      </c>
      <c r="C44"/>
      <c r="F44"/>
      <c r="G44"/>
    </row>
    <row r="45" spans="1:7" ht="12.75">
      <c r="A45">
        <v>41</v>
      </c>
      <c r="B45" s="4">
        <v>6</v>
      </c>
      <c r="C45"/>
      <c r="F45"/>
      <c r="G45"/>
    </row>
    <row r="46" spans="1:7" ht="12.75">
      <c r="A46">
        <v>42</v>
      </c>
      <c r="B46" s="4">
        <v>6</v>
      </c>
      <c r="C46"/>
      <c r="F46"/>
      <c r="G46"/>
    </row>
    <row r="47" spans="1:7" ht="12.75">
      <c r="A47">
        <v>43</v>
      </c>
      <c r="B47" s="4">
        <v>6</v>
      </c>
      <c r="C47"/>
      <c r="F47"/>
      <c r="G47"/>
    </row>
    <row r="48" spans="1:7" ht="12.75">
      <c r="A48">
        <v>44</v>
      </c>
      <c r="B48" s="4">
        <v>6</v>
      </c>
      <c r="C48"/>
      <c r="F48"/>
      <c r="G48"/>
    </row>
    <row r="49" spans="1:7" ht="12.75">
      <c r="A49">
        <v>45</v>
      </c>
      <c r="B49" s="4">
        <v>6</v>
      </c>
      <c r="C49"/>
      <c r="F49"/>
      <c r="G49"/>
    </row>
    <row r="50" spans="1:7" ht="12.75">
      <c r="A50">
        <v>46</v>
      </c>
      <c r="B50" s="4">
        <v>6</v>
      </c>
      <c r="C50"/>
      <c r="F50"/>
      <c r="G50"/>
    </row>
    <row r="51" spans="1:7" ht="12.75">
      <c r="A51">
        <v>47</v>
      </c>
      <c r="B51" s="4">
        <v>6</v>
      </c>
      <c r="C51"/>
      <c r="F51"/>
      <c r="G51"/>
    </row>
    <row r="52" spans="1:7" ht="12.75">
      <c r="A52">
        <v>48</v>
      </c>
      <c r="B52" s="4">
        <v>6</v>
      </c>
      <c r="C52"/>
      <c r="F52"/>
      <c r="G52"/>
    </row>
    <row r="53" spans="1:7" ht="12.75">
      <c r="A53">
        <v>49</v>
      </c>
      <c r="B53" s="4">
        <v>6</v>
      </c>
      <c r="C53"/>
      <c r="F53"/>
      <c r="G53"/>
    </row>
    <row r="54" spans="1:7" ht="12.75">
      <c r="A54">
        <v>50</v>
      </c>
      <c r="B54" s="4">
        <v>6</v>
      </c>
      <c r="C54"/>
      <c r="F54"/>
      <c r="G54"/>
    </row>
    <row r="55" spans="1:7" ht="12.75">
      <c r="A55">
        <v>51</v>
      </c>
      <c r="B55" s="4">
        <v>5</v>
      </c>
      <c r="C55"/>
      <c r="F55"/>
      <c r="G55"/>
    </row>
    <row r="56" spans="1:2" ht="12.75">
      <c r="A56">
        <v>52</v>
      </c>
      <c r="B56" s="4">
        <v>5</v>
      </c>
    </row>
    <row r="57" spans="1:4" ht="12.75">
      <c r="A57">
        <v>53</v>
      </c>
      <c r="B57" s="4">
        <v>5</v>
      </c>
      <c r="D57" s="14"/>
    </row>
    <row r="58" spans="1:4" ht="12.75">
      <c r="A58">
        <v>54</v>
      </c>
      <c r="B58" s="4">
        <v>5</v>
      </c>
      <c r="C58" s="11"/>
      <c r="D58" s="11"/>
    </row>
    <row r="59" spans="1:4" ht="12.75">
      <c r="A59">
        <v>55</v>
      </c>
      <c r="B59" s="4">
        <v>5</v>
      </c>
      <c r="C59" s="12"/>
      <c r="D59" s="15"/>
    </row>
    <row r="60" spans="1:3" ht="12.75">
      <c r="A60">
        <v>56</v>
      </c>
      <c r="B60" s="4">
        <v>5</v>
      </c>
      <c r="C60" s="13"/>
    </row>
    <row r="61" spans="1:2" ht="12.75">
      <c r="A61">
        <v>57</v>
      </c>
      <c r="B61" s="4">
        <v>5</v>
      </c>
    </row>
    <row r="62" spans="1:2" ht="12.75">
      <c r="A62">
        <v>58</v>
      </c>
      <c r="B62" s="4">
        <v>5</v>
      </c>
    </row>
    <row r="63" spans="1:2" ht="12.75">
      <c r="A63">
        <v>59</v>
      </c>
      <c r="B63" s="4">
        <v>5</v>
      </c>
    </row>
    <row r="64" spans="1:2" ht="12.75">
      <c r="A64">
        <v>60</v>
      </c>
      <c r="B64" s="4">
        <v>5</v>
      </c>
    </row>
    <row r="65" spans="1:2" ht="12.75">
      <c r="A65">
        <v>61</v>
      </c>
      <c r="B65" s="4">
        <v>4</v>
      </c>
    </row>
    <row r="66" spans="1:2" ht="12.75">
      <c r="A66">
        <v>62</v>
      </c>
      <c r="B66" s="4">
        <v>4</v>
      </c>
    </row>
    <row r="67" spans="1:2" ht="12.75">
      <c r="A67">
        <v>63</v>
      </c>
      <c r="B67" s="4">
        <v>4</v>
      </c>
    </row>
    <row r="68" spans="1:2" ht="12.75">
      <c r="A68">
        <v>64</v>
      </c>
      <c r="B68" s="4">
        <v>4</v>
      </c>
    </row>
    <row r="69" spans="1:2" ht="12.75">
      <c r="A69">
        <v>65</v>
      </c>
      <c r="B69" s="4">
        <v>4</v>
      </c>
    </row>
    <row r="70" spans="1:2" ht="12.75">
      <c r="A70">
        <v>66</v>
      </c>
      <c r="B70" s="4">
        <v>4</v>
      </c>
    </row>
    <row r="71" spans="1:2" ht="12.75">
      <c r="A71">
        <v>67</v>
      </c>
      <c r="B71" s="4">
        <v>4</v>
      </c>
    </row>
    <row r="72" spans="1:2" ht="12.75">
      <c r="A72">
        <v>68</v>
      </c>
      <c r="B72" s="4">
        <v>4</v>
      </c>
    </row>
    <row r="73" spans="1:2" ht="12.75">
      <c r="A73">
        <v>69</v>
      </c>
      <c r="B73" s="4">
        <v>4</v>
      </c>
    </row>
    <row r="74" spans="1:2" ht="12.75">
      <c r="A74">
        <v>70</v>
      </c>
      <c r="B74" s="4">
        <v>4</v>
      </c>
    </row>
    <row r="75" spans="1:2" ht="12.75">
      <c r="A75">
        <v>71</v>
      </c>
      <c r="B75" s="4">
        <v>3</v>
      </c>
    </row>
    <row r="76" spans="1:2" ht="12.75">
      <c r="A76">
        <v>72</v>
      </c>
      <c r="B76" s="4">
        <v>3</v>
      </c>
    </row>
    <row r="77" spans="1:2" ht="12.75">
      <c r="A77">
        <v>73</v>
      </c>
      <c r="B77" s="4">
        <v>3</v>
      </c>
    </row>
    <row r="78" spans="1:2" ht="12.75">
      <c r="A78">
        <v>74</v>
      </c>
      <c r="B78" s="4">
        <v>3</v>
      </c>
    </row>
    <row r="79" spans="1:2" ht="12.75">
      <c r="A79">
        <v>75</v>
      </c>
      <c r="B79" s="4">
        <v>3</v>
      </c>
    </row>
    <row r="80" spans="1:2" ht="12.75">
      <c r="A80">
        <v>76</v>
      </c>
      <c r="B80" s="4">
        <v>3</v>
      </c>
    </row>
    <row r="81" spans="1:2" ht="12.75">
      <c r="A81">
        <v>77</v>
      </c>
      <c r="B81" s="4">
        <v>3</v>
      </c>
    </row>
    <row r="82" spans="1:2" ht="12.75">
      <c r="A82">
        <v>78</v>
      </c>
      <c r="B82" s="4">
        <v>3</v>
      </c>
    </row>
    <row r="83" spans="1:2" ht="12.75">
      <c r="A83">
        <v>79</v>
      </c>
      <c r="B83" s="4">
        <v>3</v>
      </c>
    </row>
    <row r="84" spans="1:2" ht="12.75">
      <c r="A84">
        <v>80</v>
      </c>
      <c r="B84" s="4">
        <v>3</v>
      </c>
    </row>
    <row r="85" spans="1:2" ht="12.75">
      <c r="A85">
        <v>81</v>
      </c>
      <c r="B85" s="4">
        <v>2</v>
      </c>
    </row>
    <row r="86" spans="1:2" ht="12.75">
      <c r="A86">
        <v>82</v>
      </c>
      <c r="B86" s="4">
        <v>2</v>
      </c>
    </row>
    <row r="87" spans="1:2" ht="12.75">
      <c r="A87">
        <v>83</v>
      </c>
      <c r="B87" s="4">
        <v>2</v>
      </c>
    </row>
    <row r="88" spans="1:2" ht="12.75">
      <c r="A88">
        <v>84</v>
      </c>
      <c r="B88" s="4">
        <v>2</v>
      </c>
    </row>
    <row r="89" spans="1:2" ht="12.75">
      <c r="A89">
        <v>85</v>
      </c>
      <c r="B89" s="4">
        <v>2</v>
      </c>
    </row>
    <row r="90" spans="1:2" ht="12.75">
      <c r="A90">
        <v>86</v>
      </c>
      <c r="B90" s="4">
        <v>2</v>
      </c>
    </row>
    <row r="91" spans="1:2" ht="12.75">
      <c r="A91">
        <v>87</v>
      </c>
      <c r="B91" s="4">
        <v>2</v>
      </c>
    </row>
    <row r="92" spans="1:2" ht="12.75">
      <c r="A92">
        <v>88</v>
      </c>
      <c r="B92" s="4">
        <v>2</v>
      </c>
    </row>
    <row r="93" spans="1:2" ht="12.75">
      <c r="A93">
        <v>89</v>
      </c>
      <c r="B93" s="4">
        <v>2</v>
      </c>
    </row>
    <row r="94" spans="1:2" ht="12.75">
      <c r="A94">
        <v>90</v>
      </c>
      <c r="B94" s="4">
        <v>2</v>
      </c>
    </row>
    <row r="95" spans="1:2" ht="12.75">
      <c r="A95">
        <v>91</v>
      </c>
      <c r="B95" s="4">
        <v>1</v>
      </c>
    </row>
    <row r="96" spans="1:2" ht="12.75">
      <c r="A96">
        <v>92</v>
      </c>
      <c r="B96" s="4">
        <v>1</v>
      </c>
    </row>
    <row r="97" spans="1:2" ht="12.75">
      <c r="A97">
        <v>93</v>
      </c>
      <c r="B97" s="4">
        <v>1</v>
      </c>
    </row>
    <row r="98" spans="1:2" ht="12.75">
      <c r="A98">
        <v>94</v>
      </c>
      <c r="B98" s="4">
        <v>1</v>
      </c>
    </row>
    <row r="99" spans="1:2" ht="12.75">
      <c r="A99">
        <v>95</v>
      </c>
      <c r="B99" s="4">
        <v>1</v>
      </c>
    </row>
    <row r="100" spans="1:2" ht="12.75">
      <c r="A100">
        <v>96</v>
      </c>
      <c r="B100" s="4">
        <v>1</v>
      </c>
    </row>
    <row r="101" spans="1:2" ht="12.75">
      <c r="A101">
        <v>97</v>
      </c>
      <c r="B101" s="4">
        <v>1</v>
      </c>
    </row>
    <row r="102" spans="1:2" ht="12.75">
      <c r="A102">
        <v>98</v>
      </c>
      <c r="B102" s="4">
        <v>1</v>
      </c>
    </row>
    <row r="103" spans="1:2" ht="12.75">
      <c r="A103">
        <v>99</v>
      </c>
      <c r="B103" s="4">
        <v>1</v>
      </c>
    </row>
    <row r="104" spans="1:2" ht="12.75">
      <c r="A104">
        <v>100</v>
      </c>
      <c r="B104" s="4">
        <v>1</v>
      </c>
    </row>
    <row r="105" spans="1:2" ht="12.75">
      <c r="A105">
        <v>101</v>
      </c>
      <c r="B105" s="4">
        <v>1</v>
      </c>
    </row>
    <row r="106" spans="1:2" ht="12.75">
      <c r="A106">
        <v>102</v>
      </c>
      <c r="B106" s="4">
        <v>1</v>
      </c>
    </row>
    <row r="107" spans="1:2" ht="12.75">
      <c r="A107">
        <v>103</v>
      </c>
      <c r="B107" s="4">
        <v>1</v>
      </c>
    </row>
    <row r="108" spans="1:2" ht="12.75">
      <c r="A108">
        <v>104</v>
      </c>
      <c r="B108" s="4">
        <v>1</v>
      </c>
    </row>
    <row r="109" spans="1:2" ht="12.75">
      <c r="A109">
        <v>105</v>
      </c>
      <c r="B109" s="4">
        <v>1</v>
      </c>
    </row>
    <row r="110" spans="1:2" ht="12.75">
      <c r="A110">
        <v>106</v>
      </c>
      <c r="B110" s="4">
        <v>1</v>
      </c>
    </row>
    <row r="111" spans="1:2" ht="12.75">
      <c r="A111">
        <v>107</v>
      </c>
      <c r="B111" s="4">
        <v>1</v>
      </c>
    </row>
    <row r="112" spans="1:2" ht="12.75">
      <c r="A112">
        <v>108</v>
      </c>
      <c r="B112" s="4">
        <v>1</v>
      </c>
    </row>
    <row r="113" spans="1:2" ht="12.75">
      <c r="A113">
        <v>109</v>
      </c>
      <c r="B113" s="4">
        <v>1</v>
      </c>
    </row>
    <row r="114" spans="1:2" ht="12.75">
      <c r="A114">
        <v>110</v>
      </c>
      <c r="B114" s="4">
        <v>1</v>
      </c>
    </row>
    <row r="115" spans="1:2" ht="12.75">
      <c r="A115">
        <v>111</v>
      </c>
      <c r="B115" s="4">
        <v>1</v>
      </c>
    </row>
    <row r="116" spans="1:2" ht="12.75">
      <c r="A116">
        <v>112</v>
      </c>
      <c r="B116" s="4">
        <v>1</v>
      </c>
    </row>
    <row r="117" spans="1:2" ht="12.75">
      <c r="A117">
        <v>113</v>
      </c>
      <c r="B117" s="4">
        <v>1</v>
      </c>
    </row>
    <row r="118" spans="1:2" ht="12.75">
      <c r="A118">
        <v>114</v>
      </c>
      <c r="B118" s="4">
        <v>1</v>
      </c>
    </row>
    <row r="119" spans="1:2" ht="12.75">
      <c r="A119">
        <v>115</v>
      </c>
      <c r="B119" s="4">
        <v>1</v>
      </c>
    </row>
    <row r="120" spans="1:2" ht="12.75">
      <c r="A120">
        <v>116</v>
      </c>
      <c r="B120" s="4">
        <v>1</v>
      </c>
    </row>
    <row r="121" spans="1:2" ht="12.75">
      <c r="A121">
        <v>117</v>
      </c>
      <c r="B121" s="4">
        <v>1</v>
      </c>
    </row>
    <row r="122" spans="1:2" ht="12.75">
      <c r="A122">
        <v>118</v>
      </c>
      <c r="B122" s="4">
        <v>1</v>
      </c>
    </row>
    <row r="123" spans="1:2" ht="12.75">
      <c r="A123">
        <v>119</v>
      </c>
      <c r="B123" s="4">
        <v>1</v>
      </c>
    </row>
    <row r="124" spans="1:2" ht="12.75">
      <c r="A124">
        <v>120</v>
      </c>
      <c r="B124" s="4">
        <v>1</v>
      </c>
    </row>
    <row r="125" spans="1:2" ht="12.75">
      <c r="A125">
        <v>121</v>
      </c>
      <c r="B125" s="4">
        <v>1</v>
      </c>
    </row>
    <row r="126" spans="1:2" ht="12.75">
      <c r="A126">
        <v>122</v>
      </c>
      <c r="B126" s="4">
        <v>1</v>
      </c>
    </row>
    <row r="127" spans="1:2" ht="12.75">
      <c r="A127">
        <v>123</v>
      </c>
      <c r="B127" s="4">
        <v>1</v>
      </c>
    </row>
    <row r="128" spans="1:2" ht="12.75">
      <c r="A128">
        <v>124</v>
      </c>
      <c r="B128" s="4">
        <v>1</v>
      </c>
    </row>
    <row r="129" spans="1:2" ht="12.75">
      <c r="A129">
        <v>125</v>
      </c>
      <c r="B129" s="4">
        <v>1</v>
      </c>
    </row>
    <row r="130" spans="1:2" ht="12.75">
      <c r="A130">
        <v>126</v>
      </c>
      <c r="B130" s="4">
        <v>1</v>
      </c>
    </row>
    <row r="131" spans="1:2" ht="12.75">
      <c r="A131">
        <v>127</v>
      </c>
      <c r="B131" s="4">
        <v>1</v>
      </c>
    </row>
    <row r="132" spans="1:2" ht="12.75">
      <c r="A132">
        <v>128</v>
      </c>
      <c r="B132" s="4">
        <v>1</v>
      </c>
    </row>
    <row r="133" spans="1:2" ht="12.75">
      <c r="A133">
        <v>129</v>
      </c>
      <c r="B133" s="4">
        <v>1</v>
      </c>
    </row>
    <row r="134" spans="1:2" ht="12.75">
      <c r="A134">
        <v>130</v>
      </c>
      <c r="B134" s="4">
        <v>1</v>
      </c>
    </row>
    <row r="135" spans="1:2" ht="12.75">
      <c r="A135">
        <v>131</v>
      </c>
      <c r="B135" s="4">
        <v>1</v>
      </c>
    </row>
    <row r="136" spans="1:2" ht="12.75">
      <c r="A136">
        <v>132</v>
      </c>
      <c r="B136" s="4">
        <v>1</v>
      </c>
    </row>
    <row r="137" spans="1:2" ht="12.75">
      <c r="A137">
        <v>133</v>
      </c>
      <c r="B137" s="4">
        <v>1</v>
      </c>
    </row>
    <row r="138" spans="1:2" ht="12.75">
      <c r="A138">
        <v>134</v>
      </c>
      <c r="B138" s="4">
        <v>1</v>
      </c>
    </row>
    <row r="139" spans="1:2" ht="12.75">
      <c r="A139">
        <v>135</v>
      </c>
      <c r="B139" s="4">
        <v>1</v>
      </c>
    </row>
    <row r="140" spans="1:2" ht="12.75">
      <c r="A140">
        <v>136</v>
      </c>
      <c r="B140" s="4">
        <v>1</v>
      </c>
    </row>
    <row r="141" spans="1:2" ht="12.75">
      <c r="A141">
        <v>137</v>
      </c>
      <c r="B141" s="4">
        <v>1</v>
      </c>
    </row>
    <row r="142" spans="1:2" ht="12.75">
      <c r="A142">
        <v>138</v>
      </c>
      <c r="B142" s="4">
        <v>1</v>
      </c>
    </row>
    <row r="143" spans="1:2" ht="12.75">
      <c r="A143">
        <v>139</v>
      </c>
      <c r="B143" s="4">
        <v>1</v>
      </c>
    </row>
    <row r="144" spans="1:2" ht="12.75">
      <c r="A144">
        <v>140</v>
      </c>
      <c r="B144" s="4">
        <v>1</v>
      </c>
    </row>
    <row r="145" spans="1:2" ht="12.75">
      <c r="A145">
        <v>141</v>
      </c>
      <c r="B145" s="4">
        <v>1</v>
      </c>
    </row>
    <row r="146" spans="1:2" ht="12.75">
      <c r="A146">
        <v>142</v>
      </c>
      <c r="B146" s="4">
        <v>1</v>
      </c>
    </row>
    <row r="147" spans="1:2" ht="12.75">
      <c r="A147">
        <v>143</v>
      </c>
      <c r="B147" s="4">
        <v>1</v>
      </c>
    </row>
    <row r="148" spans="1:2" ht="12.75">
      <c r="A148">
        <v>144</v>
      </c>
      <c r="B148" s="4">
        <v>1</v>
      </c>
    </row>
    <row r="149" spans="1:2" ht="12.75">
      <c r="A149">
        <v>145</v>
      </c>
      <c r="B149" s="4">
        <v>1</v>
      </c>
    </row>
    <row r="150" spans="1:2" ht="12.75">
      <c r="A150">
        <v>146</v>
      </c>
      <c r="B150" s="4">
        <v>1</v>
      </c>
    </row>
    <row r="151" spans="1:2" ht="12.75">
      <c r="A151">
        <v>147</v>
      </c>
      <c r="B151" s="4">
        <v>1</v>
      </c>
    </row>
    <row r="152" spans="1:2" ht="12.75">
      <c r="A152">
        <v>148</v>
      </c>
      <c r="B152" s="4">
        <v>1</v>
      </c>
    </row>
    <row r="153" spans="1:2" ht="12.75">
      <c r="A153">
        <v>149</v>
      </c>
      <c r="B153" s="4">
        <v>1</v>
      </c>
    </row>
    <row r="154" spans="1:2" ht="12.75">
      <c r="A154">
        <v>150</v>
      </c>
      <c r="B154" s="4">
        <v>1</v>
      </c>
    </row>
    <row r="155" spans="1:2" ht="12.75">
      <c r="A155">
        <v>151</v>
      </c>
      <c r="B155" s="4">
        <v>1</v>
      </c>
    </row>
    <row r="156" spans="1:2" ht="12.75">
      <c r="A156">
        <v>152</v>
      </c>
      <c r="B156" s="4">
        <v>1</v>
      </c>
    </row>
    <row r="157" spans="1:2" ht="12.75">
      <c r="A157">
        <v>153</v>
      </c>
      <c r="B157" s="4">
        <v>1</v>
      </c>
    </row>
    <row r="158" spans="1:2" ht="12.75">
      <c r="A158">
        <v>154</v>
      </c>
      <c r="B158" s="4">
        <v>1</v>
      </c>
    </row>
    <row r="159" spans="1:2" ht="12.75">
      <c r="A159">
        <v>155</v>
      </c>
      <c r="B159" s="4">
        <v>1</v>
      </c>
    </row>
    <row r="160" spans="1:2" ht="12.75">
      <c r="A160">
        <v>156</v>
      </c>
      <c r="B160" s="4">
        <v>1</v>
      </c>
    </row>
    <row r="161" spans="1:2" ht="12.75">
      <c r="A161">
        <v>157</v>
      </c>
      <c r="B161" s="4">
        <v>1</v>
      </c>
    </row>
    <row r="162" spans="1:2" ht="12.75">
      <c r="A162">
        <v>158</v>
      </c>
      <c r="B162" s="4">
        <v>1</v>
      </c>
    </row>
    <row r="163" spans="1:2" ht="12.75">
      <c r="A163">
        <v>159</v>
      </c>
      <c r="B163" s="4">
        <v>1</v>
      </c>
    </row>
    <row r="164" spans="1:2" ht="12.75">
      <c r="A164">
        <v>160</v>
      </c>
      <c r="B164" s="4">
        <v>1</v>
      </c>
    </row>
    <row r="165" spans="1:2" ht="12.75">
      <c r="A165">
        <v>161</v>
      </c>
      <c r="B165" s="4">
        <v>1</v>
      </c>
    </row>
    <row r="166" spans="1:2" ht="12.75">
      <c r="A166">
        <v>162</v>
      </c>
      <c r="B166" s="4">
        <v>1</v>
      </c>
    </row>
    <row r="167" spans="1:2" ht="12.75">
      <c r="A167">
        <v>163</v>
      </c>
      <c r="B167" s="4">
        <v>1</v>
      </c>
    </row>
    <row r="168" spans="1:2" ht="12.75">
      <c r="A168">
        <v>164</v>
      </c>
      <c r="B168" s="4">
        <v>1</v>
      </c>
    </row>
    <row r="169" spans="1:2" ht="12.75">
      <c r="A169">
        <v>165</v>
      </c>
      <c r="B169" s="4">
        <v>1</v>
      </c>
    </row>
    <row r="170" spans="1:2" ht="12.75">
      <c r="A170">
        <v>166</v>
      </c>
      <c r="B170" s="4">
        <v>1</v>
      </c>
    </row>
    <row r="171" spans="1:2" ht="12.75">
      <c r="A171">
        <v>167</v>
      </c>
      <c r="B171" s="4">
        <v>1</v>
      </c>
    </row>
    <row r="172" spans="1:2" ht="12.75">
      <c r="A172">
        <v>168</v>
      </c>
      <c r="B172" s="4">
        <v>1</v>
      </c>
    </row>
    <row r="173" spans="1:2" ht="12.75">
      <c r="A173">
        <v>169</v>
      </c>
      <c r="B173" s="4">
        <v>1</v>
      </c>
    </row>
    <row r="174" spans="1:2" ht="12.75">
      <c r="A174">
        <v>170</v>
      </c>
      <c r="B174" s="4">
        <v>1</v>
      </c>
    </row>
    <row r="175" spans="1:2" ht="12.75">
      <c r="A175">
        <v>171</v>
      </c>
      <c r="B175" s="4">
        <v>1</v>
      </c>
    </row>
    <row r="176" spans="1:2" ht="12.75">
      <c r="A176">
        <v>172</v>
      </c>
      <c r="B176" s="4">
        <v>1</v>
      </c>
    </row>
    <row r="177" spans="1:2" ht="12.75">
      <c r="A177">
        <v>173</v>
      </c>
      <c r="B177" s="4">
        <v>1</v>
      </c>
    </row>
    <row r="178" spans="1:2" ht="12.75">
      <c r="A178">
        <v>174</v>
      </c>
      <c r="B178" s="4">
        <v>1</v>
      </c>
    </row>
    <row r="179" spans="1:2" ht="12.75">
      <c r="A179">
        <v>175</v>
      </c>
      <c r="B179" s="4">
        <v>1</v>
      </c>
    </row>
    <row r="180" spans="1:2" ht="12.75">
      <c r="A180">
        <v>176</v>
      </c>
      <c r="B180" s="4">
        <v>1</v>
      </c>
    </row>
    <row r="181" spans="1:2" ht="12.75">
      <c r="A181">
        <v>177</v>
      </c>
      <c r="B181" s="4">
        <v>1</v>
      </c>
    </row>
    <row r="182" spans="1:2" ht="12.75">
      <c r="A182">
        <v>178</v>
      </c>
      <c r="B182" s="4">
        <v>1</v>
      </c>
    </row>
    <row r="183" spans="1:2" ht="12.75">
      <c r="A183">
        <v>179</v>
      </c>
      <c r="B183" s="4">
        <v>1</v>
      </c>
    </row>
    <row r="184" spans="1:2" ht="12.75">
      <c r="A184">
        <v>180</v>
      </c>
      <c r="B184" s="4">
        <v>1</v>
      </c>
    </row>
    <row r="185" spans="1:2" ht="12.75">
      <c r="A185">
        <v>181</v>
      </c>
      <c r="B185" s="4">
        <v>1</v>
      </c>
    </row>
    <row r="186" spans="1:2" ht="12.75">
      <c r="A186">
        <v>182</v>
      </c>
      <c r="B186" s="4">
        <v>1</v>
      </c>
    </row>
    <row r="187" spans="1:2" ht="12.75">
      <c r="A187">
        <v>183</v>
      </c>
      <c r="B187" s="4">
        <v>1</v>
      </c>
    </row>
    <row r="188" spans="1:2" ht="12.75">
      <c r="A188">
        <v>184</v>
      </c>
      <c r="B188" s="4">
        <v>1</v>
      </c>
    </row>
    <row r="189" spans="1:2" ht="12.75">
      <c r="A189">
        <v>185</v>
      </c>
      <c r="B189" s="4">
        <v>1</v>
      </c>
    </row>
    <row r="190" spans="1:2" ht="12.75">
      <c r="A190">
        <v>186</v>
      </c>
      <c r="B190" s="4">
        <v>1</v>
      </c>
    </row>
    <row r="191" spans="1:2" ht="12.75">
      <c r="A191">
        <v>187</v>
      </c>
      <c r="B191" s="4">
        <v>1</v>
      </c>
    </row>
    <row r="192" spans="1:2" ht="12.75">
      <c r="A192">
        <v>188</v>
      </c>
      <c r="B192" s="4">
        <v>1</v>
      </c>
    </row>
    <row r="193" spans="1:2" ht="12.75">
      <c r="A193">
        <v>189</v>
      </c>
      <c r="B193" s="4">
        <v>1</v>
      </c>
    </row>
    <row r="194" spans="1:2" ht="12.75">
      <c r="A194">
        <v>190</v>
      </c>
      <c r="B194" s="4">
        <v>1</v>
      </c>
    </row>
    <row r="195" spans="1:2" ht="12.75">
      <c r="A195">
        <v>191</v>
      </c>
      <c r="B195" s="4">
        <v>1</v>
      </c>
    </row>
    <row r="196" spans="1:2" ht="12.75">
      <c r="A196">
        <v>192</v>
      </c>
      <c r="B196" s="4">
        <v>1</v>
      </c>
    </row>
    <row r="197" spans="1:2" ht="12.75">
      <c r="A197">
        <v>193</v>
      </c>
      <c r="B197" s="4">
        <v>1</v>
      </c>
    </row>
    <row r="198" spans="1:2" ht="12.75">
      <c r="A198">
        <v>194</v>
      </c>
      <c r="B198" s="4">
        <v>1</v>
      </c>
    </row>
    <row r="199" spans="1:2" ht="12.75">
      <c r="A199">
        <v>195</v>
      </c>
      <c r="B199" s="4">
        <v>1</v>
      </c>
    </row>
    <row r="200" spans="1:2" ht="12.75">
      <c r="A200">
        <v>196</v>
      </c>
      <c r="B200" s="4">
        <v>1</v>
      </c>
    </row>
    <row r="201" spans="1:2" ht="12.75">
      <c r="A201">
        <v>197</v>
      </c>
      <c r="B201" s="4">
        <v>1</v>
      </c>
    </row>
    <row r="202" spans="1:2" ht="12.75">
      <c r="A202">
        <v>198</v>
      </c>
      <c r="B202" s="4">
        <v>1</v>
      </c>
    </row>
    <row r="203" spans="1:2" ht="12.75">
      <c r="A203">
        <v>199</v>
      </c>
      <c r="B203" s="4">
        <v>1</v>
      </c>
    </row>
    <row r="204" spans="1:2" ht="12.75">
      <c r="A204">
        <v>200</v>
      </c>
      <c r="B204" s="4">
        <v>1</v>
      </c>
    </row>
    <row r="205" spans="1:2" ht="12.75">
      <c r="A205">
        <v>201</v>
      </c>
      <c r="B205" s="4">
        <v>1</v>
      </c>
    </row>
    <row r="206" spans="1:2" ht="12.75">
      <c r="A206">
        <v>202</v>
      </c>
      <c r="B206" s="4">
        <v>1</v>
      </c>
    </row>
    <row r="207" spans="1:2" ht="12.75">
      <c r="A207">
        <v>203</v>
      </c>
      <c r="B207" s="4">
        <v>1</v>
      </c>
    </row>
    <row r="208" spans="1:2" ht="12.75">
      <c r="A208">
        <v>204</v>
      </c>
      <c r="B208" s="4">
        <v>1</v>
      </c>
    </row>
    <row r="209" spans="1:2" ht="12.75">
      <c r="A209">
        <v>205</v>
      </c>
      <c r="B209" s="4">
        <v>1</v>
      </c>
    </row>
    <row r="210" spans="1:2" ht="12.75">
      <c r="A210">
        <v>206</v>
      </c>
      <c r="B210" s="4">
        <v>1</v>
      </c>
    </row>
    <row r="211" spans="1:2" ht="12.75">
      <c r="A211">
        <v>207</v>
      </c>
      <c r="B211" s="4">
        <v>1</v>
      </c>
    </row>
    <row r="212" spans="1:2" ht="12.75">
      <c r="A212">
        <v>208</v>
      </c>
      <c r="B212" s="4">
        <v>1</v>
      </c>
    </row>
    <row r="213" spans="1:2" ht="12.75">
      <c r="A213">
        <v>209</v>
      </c>
      <c r="B213" s="4">
        <v>1</v>
      </c>
    </row>
    <row r="214" spans="1:2" ht="12.75">
      <c r="A214">
        <v>210</v>
      </c>
      <c r="B214" s="4">
        <v>1</v>
      </c>
    </row>
    <row r="215" spans="1:2" ht="12.75">
      <c r="A215">
        <v>211</v>
      </c>
      <c r="B215" s="4">
        <v>1</v>
      </c>
    </row>
    <row r="216" spans="1:2" ht="12.75">
      <c r="A216">
        <v>212</v>
      </c>
      <c r="B216" s="4">
        <v>1</v>
      </c>
    </row>
    <row r="217" spans="1:2" ht="12.75">
      <c r="A217">
        <v>213</v>
      </c>
      <c r="B217" s="4">
        <v>1</v>
      </c>
    </row>
    <row r="218" spans="1:2" ht="12.75">
      <c r="A218">
        <v>214</v>
      </c>
      <c r="B218" s="4">
        <v>1</v>
      </c>
    </row>
    <row r="219" spans="1:2" ht="12.75">
      <c r="A219">
        <v>215</v>
      </c>
      <c r="B219" s="4">
        <v>1</v>
      </c>
    </row>
    <row r="220" spans="1:2" ht="12.75">
      <c r="A220">
        <v>216</v>
      </c>
      <c r="B220" s="4">
        <v>1</v>
      </c>
    </row>
    <row r="221" spans="1:2" ht="12.75">
      <c r="A221">
        <v>217</v>
      </c>
      <c r="B221" s="4">
        <v>1</v>
      </c>
    </row>
    <row r="222" spans="1:2" ht="12.75">
      <c r="A222">
        <v>218</v>
      </c>
      <c r="B222" s="4">
        <v>1</v>
      </c>
    </row>
    <row r="223" spans="1:2" ht="12.75">
      <c r="A223">
        <v>219</v>
      </c>
      <c r="B223" s="4">
        <v>1</v>
      </c>
    </row>
    <row r="224" spans="1:2" ht="12.75">
      <c r="A224">
        <v>220</v>
      </c>
      <c r="B224" s="4">
        <v>1</v>
      </c>
    </row>
    <row r="225" spans="1:2" ht="12.75">
      <c r="A225">
        <v>221</v>
      </c>
      <c r="B225" s="4">
        <v>1</v>
      </c>
    </row>
    <row r="226" spans="1:2" ht="12.75">
      <c r="A226">
        <v>222</v>
      </c>
      <c r="B226" s="4">
        <v>1</v>
      </c>
    </row>
    <row r="227" spans="1:2" ht="12.75">
      <c r="A227">
        <v>223</v>
      </c>
      <c r="B227" s="4">
        <v>1</v>
      </c>
    </row>
    <row r="228" spans="1:2" ht="12.75">
      <c r="A228">
        <v>224</v>
      </c>
      <c r="B228" s="4">
        <v>1</v>
      </c>
    </row>
    <row r="229" spans="1:2" ht="12.75">
      <c r="A229">
        <v>225</v>
      </c>
      <c r="B229" s="4">
        <v>1</v>
      </c>
    </row>
    <row r="230" spans="1:2" ht="12.75">
      <c r="A230">
        <v>226</v>
      </c>
      <c r="B230" s="4">
        <v>1</v>
      </c>
    </row>
    <row r="231" spans="1:2" ht="12.75">
      <c r="A231">
        <v>227</v>
      </c>
      <c r="B231" s="4">
        <v>1</v>
      </c>
    </row>
    <row r="232" spans="1:2" ht="12.75">
      <c r="A232">
        <v>228</v>
      </c>
      <c r="B232" s="4">
        <v>1</v>
      </c>
    </row>
    <row r="233" spans="1:2" ht="12.75">
      <c r="A233">
        <v>229</v>
      </c>
      <c r="B233" s="4">
        <v>1</v>
      </c>
    </row>
    <row r="234" spans="1:2" ht="12.75">
      <c r="A234">
        <v>230</v>
      </c>
      <c r="B234" s="4">
        <v>1</v>
      </c>
    </row>
    <row r="235" spans="1:2" ht="12.75">
      <c r="A235">
        <v>231</v>
      </c>
      <c r="B235" s="4">
        <v>1</v>
      </c>
    </row>
    <row r="236" spans="1:2" ht="12.75">
      <c r="A236">
        <v>232</v>
      </c>
      <c r="B236" s="4">
        <v>1</v>
      </c>
    </row>
    <row r="237" spans="1:2" ht="12.75">
      <c r="A237">
        <v>233</v>
      </c>
      <c r="B237" s="4">
        <v>1</v>
      </c>
    </row>
    <row r="238" spans="1:2" ht="12.75">
      <c r="A238">
        <v>234</v>
      </c>
      <c r="B238" s="4">
        <v>1</v>
      </c>
    </row>
    <row r="239" spans="1:2" ht="12.75">
      <c r="A239">
        <v>235</v>
      </c>
      <c r="B239" s="4">
        <v>1</v>
      </c>
    </row>
    <row r="240" spans="1:2" ht="12.75">
      <c r="A240">
        <v>236</v>
      </c>
      <c r="B240" s="4">
        <v>1</v>
      </c>
    </row>
    <row r="241" spans="1:2" ht="12.75">
      <c r="A241">
        <v>237</v>
      </c>
      <c r="B241" s="4">
        <v>1</v>
      </c>
    </row>
    <row r="242" spans="1:2" ht="12.75">
      <c r="A242">
        <v>238</v>
      </c>
      <c r="B242" s="4">
        <v>1</v>
      </c>
    </row>
    <row r="243" spans="1:2" ht="12.75">
      <c r="A243">
        <v>239</v>
      </c>
      <c r="B243" s="4">
        <v>1</v>
      </c>
    </row>
    <row r="244" spans="1:2" ht="12.75">
      <c r="A244">
        <v>240</v>
      </c>
      <c r="B244" s="4">
        <v>1</v>
      </c>
    </row>
    <row r="245" spans="1:2" ht="12.75">
      <c r="A245">
        <v>241</v>
      </c>
      <c r="B245" s="4">
        <v>1</v>
      </c>
    </row>
    <row r="246" spans="1:2" ht="12.75">
      <c r="A246">
        <v>242</v>
      </c>
      <c r="B246" s="4">
        <v>1</v>
      </c>
    </row>
    <row r="247" spans="1:2" ht="12.75">
      <c r="A247">
        <v>243</v>
      </c>
      <c r="B247" s="4">
        <v>1</v>
      </c>
    </row>
    <row r="248" spans="1:2" ht="12.75">
      <c r="A248">
        <v>244</v>
      </c>
      <c r="B248" s="4">
        <v>1</v>
      </c>
    </row>
    <row r="249" spans="1:2" ht="12.75">
      <c r="A249">
        <v>245</v>
      </c>
      <c r="B249" s="4">
        <v>1</v>
      </c>
    </row>
    <row r="250" spans="1:2" ht="12.75">
      <c r="A250">
        <v>246</v>
      </c>
      <c r="B250" s="4">
        <v>1</v>
      </c>
    </row>
    <row r="251" spans="1:2" ht="12.75">
      <c r="A251">
        <v>247</v>
      </c>
      <c r="B251" s="4">
        <v>1</v>
      </c>
    </row>
    <row r="252" spans="1:2" ht="12.75">
      <c r="A252">
        <v>248</v>
      </c>
      <c r="B252" s="4">
        <v>1</v>
      </c>
    </row>
    <row r="253" spans="1:2" ht="12.75">
      <c r="A253">
        <v>249</v>
      </c>
      <c r="B253" s="4">
        <v>1</v>
      </c>
    </row>
    <row r="254" spans="1:2" ht="12.75">
      <c r="A254">
        <v>250</v>
      </c>
      <c r="B254" s="4">
        <v>1</v>
      </c>
    </row>
    <row r="255" spans="1:2" ht="12.75">
      <c r="A255">
        <v>251</v>
      </c>
      <c r="B255" s="4">
        <v>1</v>
      </c>
    </row>
    <row r="256" spans="1:2" ht="12.75">
      <c r="A256">
        <v>252</v>
      </c>
      <c r="B256" s="4">
        <v>1</v>
      </c>
    </row>
    <row r="257" spans="1:2" ht="12.75">
      <c r="A257">
        <v>253</v>
      </c>
      <c r="B257" s="4">
        <v>1</v>
      </c>
    </row>
    <row r="258" spans="1:2" ht="12.75">
      <c r="A258">
        <v>254</v>
      </c>
      <c r="B258" s="4">
        <v>1</v>
      </c>
    </row>
    <row r="259" spans="1:2" ht="12.75">
      <c r="A259">
        <v>255</v>
      </c>
      <c r="B259" s="4">
        <v>1</v>
      </c>
    </row>
    <row r="260" spans="1:2" ht="12.75">
      <c r="A260">
        <v>256</v>
      </c>
      <c r="B260" s="4">
        <v>1</v>
      </c>
    </row>
    <row r="261" spans="1:2" ht="12.75">
      <c r="A261">
        <v>257</v>
      </c>
      <c r="B261" s="4">
        <v>1</v>
      </c>
    </row>
    <row r="262" spans="1:2" ht="12.75">
      <c r="A262">
        <v>258</v>
      </c>
      <c r="B262" s="4">
        <v>1</v>
      </c>
    </row>
    <row r="263" spans="1:2" ht="12.75">
      <c r="A263">
        <v>259</v>
      </c>
      <c r="B263" s="4">
        <v>1</v>
      </c>
    </row>
    <row r="264" spans="1:2" ht="12.75">
      <c r="A264">
        <v>260</v>
      </c>
      <c r="B264" s="4">
        <v>1</v>
      </c>
    </row>
    <row r="265" spans="1:2" ht="12.75">
      <c r="A265">
        <v>261</v>
      </c>
      <c r="B265" s="4">
        <v>1</v>
      </c>
    </row>
    <row r="266" spans="1:2" ht="12.75">
      <c r="A266">
        <v>262</v>
      </c>
      <c r="B266" s="4">
        <v>1</v>
      </c>
    </row>
    <row r="267" spans="1:2" ht="12.75">
      <c r="A267">
        <v>263</v>
      </c>
      <c r="B267" s="4">
        <v>1</v>
      </c>
    </row>
    <row r="268" spans="1:2" ht="12.75">
      <c r="A268">
        <v>264</v>
      </c>
      <c r="B268" s="4">
        <v>1</v>
      </c>
    </row>
    <row r="269" spans="1:2" ht="12.75">
      <c r="A269">
        <v>265</v>
      </c>
      <c r="B269" s="4">
        <v>1</v>
      </c>
    </row>
    <row r="270" spans="1:2" ht="12.75">
      <c r="A270">
        <v>266</v>
      </c>
      <c r="B270" s="4">
        <v>1</v>
      </c>
    </row>
    <row r="271" spans="1:2" ht="12.75">
      <c r="A271">
        <v>267</v>
      </c>
      <c r="B271" s="4">
        <v>1</v>
      </c>
    </row>
    <row r="272" spans="1:2" ht="12.75">
      <c r="A272">
        <v>268</v>
      </c>
      <c r="B272" s="4">
        <v>1</v>
      </c>
    </row>
    <row r="273" spans="1:2" ht="12.75">
      <c r="A273">
        <v>269</v>
      </c>
      <c r="B273" s="4">
        <v>1</v>
      </c>
    </row>
    <row r="274" spans="1:2" ht="12.75">
      <c r="A274">
        <v>270</v>
      </c>
      <c r="B274" s="4">
        <v>1</v>
      </c>
    </row>
    <row r="275" spans="1:2" ht="12.75">
      <c r="A275">
        <v>271</v>
      </c>
      <c r="B275" s="4">
        <v>1</v>
      </c>
    </row>
    <row r="276" spans="1:2" ht="12.75">
      <c r="A276">
        <v>272</v>
      </c>
      <c r="B276" s="4">
        <v>1</v>
      </c>
    </row>
    <row r="277" spans="1:2" ht="12.75">
      <c r="A277">
        <v>273</v>
      </c>
      <c r="B277" s="4">
        <v>1</v>
      </c>
    </row>
    <row r="278" spans="1:2" ht="12.75">
      <c r="A278">
        <v>274</v>
      </c>
      <c r="B278" s="4">
        <v>1</v>
      </c>
    </row>
    <row r="279" spans="1:2" ht="12.75">
      <c r="A279">
        <v>275</v>
      </c>
      <c r="B279" s="4">
        <v>1</v>
      </c>
    </row>
    <row r="280" spans="1:2" ht="12.75">
      <c r="A280">
        <v>276</v>
      </c>
      <c r="B280" s="4">
        <v>1</v>
      </c>
    </row>
    <row r="281" spans="1:2" ht="12.75">
      <c r="A281">
        <v>277</v>
      </c>
      <c r="B281" s="4">
        <v>1</v>
      </c>
    </row>
    <row r="282" spans="1:2" ht="12.75">
      <c r="A282">
        <v>278</v>
      </c>
      <c r="B282" s="4">
        <v>1</v>
      </c>
    </row>
    <row r="283" spans="1:2" ht="12.75">
      <c r="A283">
        <v>279</v>
      </c>
      <c r="B283" s="4">
        <v>1</v>
      </c>
    </row>
    <row r="284" spans="1:2" ht="12.75">
      <c r="A284">
        <v>280</v>
      </c>
      <c r="B284" s="4">
        <v>1</v>
      </c>
    </row>
    <row r="285" spans="1:2" ht="12.75">
      <c r="A285">
        <v>281</v>
      </c>
      <c r="B285" s="4">
        <v>1</v>
      </c>
    </row>
    <row r="286" spans="1:2" ht="12.75">
      <c r="A286">
        <v>282</v>
      </c>
      <c r="B286" s="4">
        <v>1</v>
      </c>
    </row>
    <row r="287" spans="1:2" ht="12.75">
      <c r="A287">
        <v>283</v>
      </c>
      <c r="B287" s="4">
        <v>1</v>
      </c>
    </row>
    <row r="288" spans="1:2" ht="12.75">
      <c r="A288">
        <v>284</v>
      </c>
      <c r="B288" s="4">
        <v>1</v>
      </c>
    </row>
    <row r="289" spans="1:2" ht="12.75">
      <c r="A289">
        <v>285</v>
      </c>
      <c r="B289" s="4">
        <v>1</v>
      </c>
    </row>
    <row r="290" spans="1:2" ht="12.75">
      <c r="A290">
        <v>286</v>
      </c>
      <c r="B290" s="4">
        <v>1</v>
      </c>
    </row>
    <row r="291" spans="1:2" ht="12.75">
      <c r="A291">
        <v>287</v>
      </c>
      <c r="B291" s="4">
        <v>1</v>
      </c>
    </row>
    <row r="292" spans="1:2" ht="12.75">
      <c r="A292">
        <v>288</v>
      </c>
      <c r="B292" s="4">
        <v>1</v>
      </c>
    </row>
    <row r="293" spans="1:2" ht="12.75">
      <c r="A293">
        <v>289</v>
      </c>
      <c r="B293" s="4">
        <v>1</v>
      </c>
    </row>
    <row r="294" spans="1:2" ht="12.75">
      <c r="A294">
        <v>290</v>
      </c>
      <c r="B294" s="4">
        <v>1</v>
      </c>
    </row>
    <row r="295" spans="1:2" ht="12.75">
      <c r="A295">
        <v>291</v>
      </c>
      <c r="B295" s="4">
        <v>1</v>
      </c>
    </row>
    <row r="296" spans="1:2" ht="12.75">
      <c r="A296">
        <v>292</v>
      </c>
      <c r="B296" s="4">
        <v>1</v>
      </c>
    </row>
    <row r="297" spans="1:2" ht="12.75">
      <c r="A297">
        <v>293</v>
      </c>
      <c r="B297" s="4">
        <v>1</v>
      </c>
    </row>
    <row r="298" spans="1:2" ht="12.75">
      <c r="A298">
        <v>294</v>
      </c>
      <c r="B298" s="4">
        <v>1</v>
      </c>
    </row>
    <row r="299" spans="1:2" ht="12.75">
      <c r="A299">
        <v>295</v>
      </c>
      <c r="B299" s="4">
        <v>1</v>
      </c>
    </row>
    <row r="300" spans="1:2" ht="12.75">
      <c r="A300">
        <v>296</v>
      </c>
      <c r="B300" s="4">
        <v>1</v>
      </c>
    </row>
    <row r="301" spans="1:2" ht="12.75">
      <c r="A301">
        <v>297</v>
      </c>
      <c r="B301" s="4">
        <v>1</v>
      </c>
    </row>
    <row r="302" spans="1:2" ht="12.75">
      <c r="A302">
        <v>298</v>
      </c>
      <c r="B302" s="4">
        <v>1</v>
      </c>
    </row>
    <row r="303" spans="1:2" ht="12.75">
      <c r="A303">
        <v>299</v>
      </c>
      <c r="B303" s="4">
        <v>1</v>
      </c>
    </row>
    <row r="304" spans="1:2" ht="12.75">
      <c r="A304">
        <v>300</v>
      </c>
      <c r="B304" s="4">
        <v>1</v>
      </c>
    </row>
    <row r="305" spans="1:2" ht="12.75">
      <c r="A305" t="s">
        <v>57</v>
      </c>
      <c r="B305" s="4">
        <v>-5</v>
      </c>
    </row>
    <row r="306" spans="1:2" ht="12.75">
      <c r="A306" t="s">
        <v>58</v>
      </c>
      <c r="B306" s="4">
        <v>-5</v>
      </c>
    </row>
    <row r="307" spans="1:2" ht="12.75">
      <c r="A307" t="s">
        <v>59</v>
      </c>
      <c r="B307" s="4">
        <v>-5</v>
      </c>
    </row>
    <row r="308" spans="1:2" ht="12.75">
      <c r="A308" t="s">
        <v>60</v>
      </c>
      <c r="B308" s="4">
        <v>-5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cp:lastPrinted>2014-08-03T12:22:13Z</cp:lastPrinted>
  <dcterms:created xsi:type="dcterms:W3CDTF">2009-01-15T20:52:23Z</dcterms:created>
  <dcterms:modified xsi:type="dcterms:W3CDTF">2015-10-09T07:30:33Z</dcterms:modified>
  <cp:category/>
  <cp:version/>
  <cp:contentType/>
  <cp:contentStatus/>
</cp:coreProperties>
</file>